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0"/>
  </bookViews>
  <sheets>
    <sheet name="BS" sheetId="1" r:id="rId1"/>
    <sheet name="P&amp;L" sheetId="2" r:id="rId2"/>
    <sheet name="EQ" sheetId="3" r:id="rId3"/>
    <sheet name="CF" sheetId="4" r:id="rId4"/>
    <sheet name="CF Workings" sheetId="5" state="hidden" r:id="rId5"/>
    <sheet name="NOTES" sheetId="6" r:id="rId6"/>
  </sheets>
  <externalReferences>
    <externalReference r:id="rId9"/>
    <externalReference r:id="rId10"/>
  </externalReferences>
  <definedNames>
    <definedName name="a">#REF!</definedName>
    <definedName name="ACT2">#REF!</definedName>
    <definedName name="ADJ2">#REF!</definedName>
    <definedName name="ALLOT2">#REF!</definedName>
    <definedName name="haksh">#REF!</definedName>
    <definedName name="INPUTGRID">#REF!</definedName>
    <definedName name="LASTCOLUMNCELL">#REF!</definedName>
    <definedName name="PARTNERS_INITIALS">#REF!</definedName>
    <definedName name="_xlnm.Print_Titles" localSheetId="5">'NOTES'!$1:$7</definedName>
    <definedName name="TOTALS">#REF!</definedName>
    <definedName name="VALID1234">#REF!,#REF!</definedName>
  </definedNames>
  <calcPr fullCalcOnLoad="1"/>
</workbook>
</file>

<file path=xl/sharedStrings.xml><?xml version="1.0" encoding="utf-8"?>
<sst xmlns="http://schemas.openxmlformats.org/spreadsheetml/2006/main" count="384" uniqueCount="282">
  <si>
    <t>(Incorporated in Malaysia)</t>
  </si>
  <si>
    <t>RM'000</t>
  </si>
  <si>
    <t>(b)</t>
  </si>
  <si>
    <t>Taxation</t>
  </si>
  <si>
    <t>Reserves</t>
  </si>
  <si>
    <t>BY ORDER OF THE BOARD</t>
  </si>
  <si>
    <t>DIRECTOR</t>
  </si>
  <si>
    <t>Kuala Lumpur</t>
  </si>
  <si>
    <t>Current</t>
  </si>
  <si>
    <t>Yr Quarter</t>
  </si>
  <si>
    <t xml:space="preserve">Current </t>
  </si>
  <si>
    <t>Yr To Date</t>
  </si>
  <si>
    <t>INDIVIDUAL QUARTER</t>
  </si>
  <si>
    <t>Preceding Yr</t>
  </si>
  <si>
    <t>Corresponding</t>
  </si>
  <si>
    <t>Quarter</t>
  </si>
  <si>
    <t>CUMULATIVE QUARTER</t>
  </si>
  <si>
    <t>Revenue</t>
  </si>
  <si>
    <t>Share capital</t>
  </si>
  <si>
    <t>The figures have not been audited.</t>
  </si>
  <si>
    <t>Group</t>
  </si>
  <si>
    <t>Total</t>
  </si>
  <si>
    <t>Net profit for the period</t>
  </si>
  <si>
    <t>Finance costs</t>
  </si>
  <si>
    <t>Distributable</t>
  </si>
  <si>
    <t>Share</t>
  </si>
  <si>
    <t>Retained</t>
  </si>
  <si>
    <t>capital</t>
  </si>
  <si>
    <t>premium</t>
  </si>
  <si>
    <t>profits</t>
  </si>
  <si>
    <t xml:space="preserve">(a) </t>
  </si>
  <si>
    <t>Basic earnings per share</t>
  </si>
  <si>
    <t>Diluted earnings per share</t>
  </si>
  <si>
    <t>(sen)</t>
  </si>
  <si>
    <t>('000)</t>
  </si>
  <si>
    <t>(RM'000)</t>
  </si>
  <si>
    <t>Net tangible assets per share (RM)</t>
  </si>
  <si>
    <t>Adjustment for share options and ICULS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</si>
  <si>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</si>
  <si>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</si>
  <si>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</si>
  <si>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</si>
  <si>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</si>
  <si>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</si>
  <si>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</si>
  <si>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</si>
  <si>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</si>
  <si>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</si>
  <si>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</si>
  <si>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</si>
  <si>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</si>
  <si>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</si>
  <si>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</si>
  <si>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</si>
  <si>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</si>
  <si>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</si>
  <si>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</si>
  <si>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</si>
  <si>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</si>
  <si>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</si>
  <si>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</si>
  <si>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</si>
  <si>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</si>
  <si>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Profit for the year</t>
  </si>
  <si>
    <t>Cash and cash equivalents</t>
  </si>
  <si>
    <t>Profit for the period</t>
  </si>
  <si>
    <t>shares for the purpose of basic</t>
  </si>
  <si>
    <t xml:space="preserve">Weighted average number of ordinary </t>
  </si>
  <si>
    <t>earnings per share</t>
  </si>
  <si>
    <t>shares for the purpose of diluted</t>
  </si>
  <si>
    <t>31.8.2003</t>
  </si>
  <si>
    <t>Total shares</t>
  </si>
  <si>
    <t>Quarterly report</t>
  </si>
  <si>
    <t xml:space="preserve">Other income </t>
  </si>
  <si>
    <t>Depreciation and amortisation</t>
  </si>
  <si>
    <t xml:space="preserve">AS AT END OF </t>
  </si>
  <si>
    <t>CURRENT QUARTER</t>
  </si>
  <si>
    <t>AS AT PRECEDING</t>
  </si>
  <si>
    <t xml:space="preserve">FINANCIAL YEAR END </t>
  </si>
  <si>
    <t>Ordinary shares of RM0.10 each</t>
  </si>
  <si>
    <t>Share Premium</t>
  </si>
  <si>
    <t>Retained Profit</t>
  </si>
  <si>
    <t>Research &amp; Development Cost Deferred</t>
  </si>
  <si>
    <t>Intangible Assets- Intellectual Property</t>
  </si>
  <si>
    <t>Inventories- Work in Progress</t>
  </si>
  <si>
    <t>30-11-2003</t>
  </si>
  <si>
    <t>30-11-2002</t>
  </si>
  <si>
    <r>
      <t xml:space="preserve">Quarterly report on consolidated result for the </t>
    </r>
    <r>
      <rPr>
        <b/>
        <sz val="11"/>
        <rFont val="Times New Roman"/>
        <family val="1"/>
      </rPr>
      <t>third quarter ended 30th November 2003.</t>
    </r>
  </si>
  <si>
    <t>for the financial year ended 28 February 2003.</t>
  </si>
  <si>
    <t>CONDENSED INCOME STATEMENT</t>
  </si>
  <si>
    <r>
      <t>Quarterly report on results for the third</t>
    </r>
    <r>
      <rPr>
        <b/>
        <sz val="11"/>
        <rFont val="Times New Roman"/>
        <family val="1"/>
      </rPr>
      <t xml:space="preserve"> quarter ended 30th November 2003.</t>
    </r>
  </si>
  <si>
    <t>(Company No: 253387 - W)</t>
  </si>
  <si>
    <t>RM '000</t>
  </si>
  <si>
    <t>The Condensed Income Statements should be read in conjunction with the audited financial statements</t>
  </si>
  <si>
    <t>30.11.2003</t>
  </si>
  <si>
    <t>28.2.2003</t>
  </si>
  <si>
    <t>CONDENSED BALANCE SHEET</t>
  </si>
  <si>
    <t>PROPERTY, PLANT AND EQUIPMENT</t>
  </si>
  <si>
    <t>INTANGIBLE ASSETS</t>
  </si>
  <si>
    <t>CURRENT ASSETS</t>
  </si>
  <si>
    <t>CURRENT LIABILITIES</t>
  </si>
  <si>
    <t>Other receivables:</t>
  </si>
  <si>
    <t>Other receivables, deposits and prepayments</t>
  </si>
  <si>
    <t>Deposits placed with licenced banks</t>
  </si>
  <si>
    <t>Cash and bank balances</t>
  </si>
  <si>
    <t>Trade Receivables</t>
  </si>
  <si>
    <t>Trade Payables</t>
  </si>
  <si>
    <t>NET CURRENT ASSETS</t>
  </si>
  <si>
    <t>Other Payables</t>
  </si>
  <si>
    <t>The auditors' report on the financial statements for the year ended 28 February 2003 was not qualified.</t>
  </si>
  <si>
    <t>There were no changes in estimates that had a material effect in the current quarter.</t>
  </si>
  <si>
    <t>No dividends were paid during the quarter under review.</t>
  </si>
  <si>
    <t>The Company did not carry out any valuation on its property, plant and equipment.</t>
  </si>
  <si>
    <t>BASIS OF PREPARATION</t>
  </si>
  <si>
    <t>AUDIT REPORT OF PRECEDING ANNUAL FINANCIAL STATEMENTS</t>
  </si>
  <si>
    <t>SEASONALITY OR CYCLICALITY OF INTERIM OPERATIONS</t>
  </si>
  <si>
    <t>CHANGES IN ESTIMATES</t>
  </si>
  <si>
    <t>DIVIDENDS</t>
  </si>
  <si>
    <t>SEGMENTAL REPORTING</t>
  </si>
  <si>
    <t>VALUATIONS OF PROPERTY, PLANT AND EQUIPMENT</t>
  </si>
  <si>
    <t>MATERIAL EVENTS SUBSEQUENT TO THE CURRENT QUARTER</t>
  </si>
  <si>
    <t>CHANGES IN COMPOSITION OF THE COMPANY</t>
  </si>
  <si>
    <t xml:space="preserve">ISSUANCE, CANCELLATIONS, REPURCHASES, </t>
  </si>
  <si>
    <t>RESALE AND REPAYMENTS OF DEBT AND EQUITY SECURITIES</t>
  </si>
  <si>
    <t>TAXATION</t>
  </si>
  <si>
    <t>RM</t>
  </si>
  <si>
    <t xml:space="preserve">UNUSUAL ITEMS AFFECTING ASSETS, LIABILITIES, </t>
  </si>
  <si>
    <t>EQUITY, NET INCOME OR CASH FLOWS</t>
  </si>
  <si>
    <t>The Company does not have any equity investment as at 30 November 2003.</t>
  </si>
  <si>
    <t>QUOTED AND MARKETABLE SECURITIES</t>
  </si>
  <si>
    <t>The Company does not have quoted and marketable securities as at 30 November 2003.</t>
  </si>
  <si>
    <t>Nature of expenses</t>
  </si>
  <si>
    <t>Capital expenditure</t>
  </si>
  <si>
    <t>Investment in foreign countries</t>
  </si>
  <si>
    <t>R &amp; D expenses</t>
  </si>
  <si>
    <t>Repayment of borrowings</t>
  </si>
  <si>
    <t>STATUS OF CORPORATE PROPOSALS ANNOUNCED BUT NOT COMPLETED</t>
  </si>
  <si>
    <t>The Company's borrowings as at 30 November 2003 are as follows:</t>
  </si>
  <si>
    <t>Short term</t>
  </si>
  <si>
    <t>Long term</t>
  </si>
  <si>
    <t>Hire purchase payables</t>
  </si>
  <si>
    <t>Term loans</t>
  </si>
  <si>
    <t>Bank overdrafts</t>
  </si>
  <si>
    <t>OFF BALANCE SHEET FINANCIAL INSTRUMENTS</t>
  </si>
  <si>
    <t>There are no financial instruments with off balance sheet risks as at the date of this report.</t>
  </si>
  <si>
    <t>MATERIAL CHANGE IN PROFIT BEFORE TAX</t>
  </si>
  <si>
    <t>IN COMPARISON TO THE PREVIOUS QUARTER</t>
  </si>
  <si>
    <t>CURRENT YEAR PROSPECTS</t>
  </si>
  <si>
    <t>PROFIT FORECAST</t>
  </si>
  <si>
    <t>PROFITS OR LOSSES ON DISPOSAL OF UNQUOTED INVESTMENT/EQUITIES</t>
  </si>
  <si>
    <t>BORROWINGS</t>
  </si>
  <si>
    <t>EARNINGS PER SHARE</t>
  </si>
  <si>
    <t>REVIEW OF THE RESULTS FOR THE QUARTER ENDED 30 NOVEMBER 2003</t>
  </si>
  <si>
    <t>Not applicable</t>
  </si>
  <si>
    <t>Hire purchase creditors</t>
  </si>
  <si>
    <t>Bank overdraft</t>
  </si>
  <si>
    <t>Term loan</t>
  </si>
  <si>
    <t>Financed by:</t>
  </si>
  <si>
    <t>NON CURRENT LIABILITIES</t>
  </si>
  <si>
    <t>CONDENSED STATEMENT OF CHANGES IN EQUITY</t>
  </si>
  <si>
    <t>FOR THE PERIOD ENDED 30 NOVEMBER 2003</t>
  </si>
  <si>
    <t>Issue of shares</t>
  </si>
  <si>
    <t>Issue of shares pursuant to</t>
  </si>
  <si>
    <t>Bonus issue</t>
  </si>
  <si>
    <t>acquisition of Intellectual</t>
  </si>
  <si>
    <t>Property</t>
  </si>
  <si>
    <t>As at 28 February 2002</t>
  </si>
  <si>
    <t>As at 28 February 2003</t>
  </si>
  <si>
    <t>As at 30 November 2003</t>
  </si>
  <si>
    <r>
      <t xml:space="preserve">Quarterly report on results for the </t>
    </r>
    <r>
      <rPr>
        <b/>
        <sz val="11"/>
        <rFont val="Times New Roman"/>
        <family val="1"/>
      </rPr>
      <t>third quarter ended 30th November 2003.</t>
    </r>
  </si>
  <si>
    <t>There were no changes in composition of the Company for the current quarter.</t>
  </si>
  <si>
    <t>(Denominated in RM'000)</t>
  </si>
  <si>
    <t>Dated:</t>
  </si>
  <si>
    <t>The Condensed Balance Sheet should be read in conjunction with the audited financial statements</t>
  </si>
  <si>
    <t>N/A</t>
  </si>
  <si>
    <t>Earnings per share (RM) :</t>
  </si>
  <si>
    <t>- basic (RM0.10 par value)</t>
  </si>
  <si>
    <t>The interim unaudited financial statements have been prepared in compliance with MASB 26.</t>
  </si>
  <si>
    <t>The Company's business operations are not affected by any significant seasonal or cyclical factors.</t>
  </si>
  <si>
    <t>There were no material events since the end of this current quarter up to date of this announcement.</t>
  </si>
  <si>
    <t>CONTINGENT LIABILITIES</t>
  </si>
  <si>
    <t>ADDITIONAL INFORMATION REQUIRED BY THE MSEB'S LISTING REQUIREMENTS</t>
  </si>
  <si>
    <t>PRE - ACQUISITION PROFIT</t>
  </si>
  <si>
    <t>There were no pre-acquisition profits or losses for the period ended 30 November 2003.</t>
  </si>
  <si>
    <t>MATERIAL LITIGATION</t>
  </si>
  <si>
    <t>(i)</t>
  </si>
  <si>
    <t>Kuala Lumpur High Court Suit No. D5-22-1910-00</t>
  </si>
  <si>
    <t>Parties: asiaEP Sdn. Bhd. v A-Zone (M) Sdn. Bhd and Lee Keong Sek</t>
  </si>
  <si>
    <t>(ii)</t>
  </si>
  <si>
    <t>High Court Suit No D3-26-31-2001</t>
  </si>
  <si>
    <t>Petitioner       : Lee Chin Sin</t>
  </si>
  <si>
    <t>(iii)</t>
  </si>
  <si>
    <t>Kuala Lumpur High Court Suit No D6-22-1516-2003</t>
  </si>
  <si>
    <t xml:space="preserve">Parties : Lee Chin Sin ("the Plaintiff") v asiaEP Berhad (the "Company"), Tan Boon Nunt and </t>
  </si>
  <si>
    <t xml:space="preserve">             Lee Suet Hong</t>
  </si>
  <si>
    <t>Financial Year Ended 30 SEPTEMBER 2003</t>
  </si>
  <si>
    <t>CASH FLOWS FROM OPERATING ACTIVITIES</t>
  </si>
  <si>
    <t>Adjustments for:</t>
  </si>
  <si>
    <t>Depreciation</t>
  </si>
  <si>
    <t>Operating profit before working capital changes</t>
  </si>
  <si>
    <t>Cash generated from operations</t>
  </si>
  <si>
    <t>Tax paid</t>
  </si>
  <si>
    <t>Net cash from operating activities</t>
  </si>
  <si>
    <t>CASH FLOWS FROM INVESTING ACTIVITIES</t>
  </si>
  <si>
    <t>Purchase of property, plant and equipment</t>
  </si>
  <si>
    <t>Net cash used in investing activities</t>
  </si>
  <si>
    <t>CASH FLOWS FROM FINANCING ACTIVITIES</t>
  </si>
  <si>
    <t>Interest paid</t>
  </si>
  <si>
    <t>Fixed deposits pledged as collateral</t>
  </si>
  <si>
    <t>Repayment of hire purchase obligations</t>
  </si>
  <si>
    <t>Repayment of term loans</t>
  </si>
  <si>
    <t>Net cash used in financing activities</t>
  </si>
  <si>
    <t>Fixed deposits</t>
  </si>
  <si>
    <t>asiaEP Berhad</t>
  </si>
  <si>
    <t>CashFlow workings</t>
  </si>
  <si>
    <t>(a)</t>
  </si>
  <si>
    <t>Property, plant and equipment</t>
  </si>
  <si>
    <t>Balance b/f</t>
  </si>
  <si>
    <t>Addition</t>
  </si>
  <si>
    <t>Balance c/f</t>
  </si>
  <si>
    <t>Closing as per B/S</t>
  </si>
  <si>
    <t>Net (increase)/decrease</t>
  </si>
  <si>
    <t>(c)</t>
  </si>
  <si>
    <t>Receivables</t>
  </si>
  <si>
    <t>Trade</t>
  </si>
  <si>
    <t>Others</t>
  </si>
  <si>
    <t>Tax recoverable</t>
  </si>
  <si>
    <t>Interest receivable</t>
  </si>
  <si>
    <t>Net decrease/(increase)</t>
  </si>
  <si>
    <t>(d)</t>
  </si>
  <si>
    <t>Payables</t>
  </si>
  <si>
    <t>Dividend payable</t>
  </si>
  <si>
    <t>Net (decrease)/increase</t>
  </si>
  <si>
    <t>(e)</t>
  </si>
  <si>
    <t>Tax provision for the year</t>
  </si>
  <si>
    <t>(h)</t>
  </si>
  <si>
    <t>Hire Purchase</t>
  </si>
  <si>
    <t>HP obtained</t>
  </si>
  <si>
    <t>Repayment</t>
  </si>
  <si>
    <t>Cash and cash equivalents at end of financial period</t>
  </si>
  <si>
    <t>Cash and cash equivalents at beginning of financial period</t>
  </si>
  <si>
    <t>CONDENSED CASH FLOW STATEMENT</t>
  </si>
  <si>
    <t>FOR THE PERIOD FROM 1 MARCH 2003 TO 30 NOVEMBER 2003</t>
  </si>
  <si>
    <t>Amortization of Intellectual Property</t>
  </si>
  <si>
    <t>Interest payable</t>
  </si>
  <si>
    <t>Allowance for doubtful debts</t>
  </si>
  <si>
    <t>Changes in working capital:</t>
  </si>
  <si>
    <t>Trade and other receivables</t>
  </si>
  <si>
    <t>Trade and other payables</t>
  </si>
  <si>
    <t>Nov 03</t>
  </si>
  <si>
    <t>Feb 03</t>
  </si>
  <si>
    <t>R &amp; D cost deferred</t>
  </si>
  <si>
    <t>Intellectual property</t>
  </si>
  <si>
    <t>Amortized during the period</t>
  </si>
  <si>
    <t>Net increase in cash and cash equivalents</t>
  </si>
  <si>
    <t>Cash and cash equivalents comprise</t>
  </si>
  <si>
    <t>Term loan obtained</t>
  </si>
  <si>
    <t>Disposal</t>
  </si>
  <si>
    <t>(f)</t>
  </si>
  <si>
    <t>Development cost paid</t>
  </si>
  <si>
    <t>1.3.2003 to</t>
  </si>
  <si>
    <t>not required</t>
  </si>
  <si>
    <t>Weighted average number of ordinary</t>
  </si>
  <si>
    <t xml:space="preserve">Respondents : Asia Electronic Publication (Johor) Sdn. Bhd. &amp; 4 others (Tan Boon Nunt, Lee </t>
  </si>
  <si>
    <t xml:space="preserve">                      Suet Hong, Ee Yok Seng and Tan Soong Ling)</t>
  </si>
  <si>
    <t xml:space="preserve">asiaEP Berhad is in its first year of listing on the MESDAQ Market and as such, </t>
  </si>
  <si>
    <t>no corresponding figures for the quarter or period ended 30 November 2003 have been included.</t>
  </si>
  <si>
    <t>Cost of services</t>
  </si>
  <si>
    <t>Gross profit</t>
  </si>
  <si>
    <t>Administration expenses</t>
  </si>
  <si>
    <t>Operating profit</t>
  </si>
  <si>
    <t>Profit/(loss) before tax</t>
  </si>
  <si>
    <t>Profit/(loss) after tax</t>
  </si>
  <si>
    <t>Minority interests</t>
  </si>
  <si>
    <t>Working Capital</t>
  </si>
  <si>
    <t>The Directors anticipate an improvement in the performance of the Company.</t>
  </si>
  <si>
    <t>Not applicable.</t>
  </si>
  <si>
    <t>B14.</t>
  </si>
  <si>
    <t>UTILISATION OF PROCEEDS</t>
  </si>
  <si>
    <t>Quarter ended</t>
  </si>
  <si>
    <t>The Company has proposed the following utilisation of proceeds from the public issue:</t>
  </si>
  <si>
    <t>Reimbursement/payment of listing expenses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</si>
</sst>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quot;  &quot;"/>
    <numFmt numFmtId="165" formatCode="_(* #,##0_);_(* \(#,##0\);_(* &quot;-&quot;??_);_(@_)"/>
    <numFmt numFmtId="166" formatCode="_(* #,##0.0_);_(* \(#,##0.0\);_(* &quot;-&quot;??_);_(@_)"/>
    <numFmt numFmtId="167" formatCode="#,##0\ ;[Red]\(#,##0\);&quot;  -     &quot;"/>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_-&quot;£&quot;* #,##0_-;\-&quot;£&quot;* #,##0_-;_-&quot;£&quot;* &quot;-&quot;_-;_-@_-"/>
    <numFmt numFmtId="177" formatCode="_-&quot;£&quot;* #,##0.00_-;\-&quot;£&quot;* #,##0.00_-;_-&quot;£&quot;* &quot;-&quot;??_-;_-@_-"/>
    <numFmt numFmtId="178" formatCode="_-&quot;RM&quot;* #,##0.00_-;\-&quot;RM&quot;* #,##0.00_-;_-&quot;RM&quot;* &quot;-&quot;??_-;_-@_-"/>
    <numFmt numFmtId="179" formatCode="0.000%"/>
    <numFmt numFmtId="180" formatCode="_-* #,##0_-;\-* #,##0_-;_-* &quot;-&quot;??_-;_-@_-"/>
    <numFmt numFmtId="181" formatCode="#,##0.000_);[Red]\(#,##0.000\)"/>
    <numFmt numFmtId="182" formatCode="0.00_)"/>
    <numFmt numFmtId="183" formatCode="0.00%;\(0.00\)%"/>
    <numFmt numFmtId="184" formatCode="_(* #,##0.00_);_(* \(#,##0.00\);_(* &quot;-&quot;_);_(@_)"/>
    <numFmt numFmtId="185" formatCode="_(* #,##0.000_);_(* \(#,##0.000\);_(* &quot;-&quot;_);_(@_)"/>
    <numFmt numFmtId="186" formatCode="#,##0_ ;\-#,##0\ "/>
    <numFmt numFmtId="187" formatCode="&quot;$&quot;#,##0"/>
    <numFmt numFmtId="188" formatCode="#,##0\)."/>
    <numFmt numFmtId="189" formatCode="_-* #,##0.000_-;\-* #,##0.000_-;_-* &quot;-&quot;???_-;_-@_-"/>
    <numFmt numFmtId="190" formatCode="_(* #,##0.0_);_(* \(#,##0.0\);_(* &quot;-&quot;_);_(@_)"/>
    <numFmt numFmtId="191" formatCode="0.0%"/>
    <numFmt numFmtId="192" formatCode="#,##0.0"/>
    <numFmt numFmtId="193" formatCode="&quot;£&quot;#,##0;\-&quot;£&quot;#,##0"/>
    <numFmt numFmtId="194" formatCode="&quot;£&quot;#,##0;[Red]\-&quot;£&quot;#,##0"/>
    <numFmt numFmtId="195" formatCode="&quot;£&quot;#,##0.00;\-&quot;£&quot;#,##0.00"/>
    <numFmt numFmtId="196" formatCode="&quot;£&quot;#,##0.00;[Red]\-&quot;£&quot;#,##0.00"/>
    <numFmt numFmtId="197" formatCode="dd\.mm\.yyyy"/>
    <numFmt numFmtId="198" formatCode="0.00_);\(0.00\)"/>
    <numFmt numFmtId="199" formatCode="0.0000%"/>
    <numFmt numFmtId="200" formatCode="0.0000"/>
    <numFmt numFmtId="201" formatCode="_-* #,##0.0_-;\-* #,##0.0_-;_-* &quot;-&quot;??_-;_-@_-"/>
  </numFmts>
  <fonts count="31">
    <font>
      <sz val="10"/>
      <name val="Arial"/>
      <family val="0"/>
    </font>
    <font>
      <sz val="12"/>
      <name val="Times New Roman"/>
      <family val="1"/>
    </font>
    <font>
      <u val="single"/>
      <sz val="10"/>
      <color indexed="36"/>
      <name val="Arial"/>
      <family val="0"/>
    </font>
    <font>
      <sz val="8"/>
      <name val="Arial"/>
      <family val="2"/>
    </font>
    <font>
      <u val="single"/>
      <sz val="10"/>
      <color indexed="12"/>
      <name val="Arial"/>
      <family val="0"/>
    </font>
    <font>
      <sz val="10"/>
      <name val="Arial MT"/>
      <family val="0"/>
    </font>
    <font>
      <b/>
      <sz val="11"/>
      <name val="Times New Roman"/>
      <family val="1"/>
    </font>
    <font>
      <sz val="11"/>
      <name val="Times New Roman"/>
      <family val="1"/>
    </font>
    <font>
      <sz val="10"/>
      <name val="Times New Roman"/>
      <family val="1"/>
    </font>
    <font>
      <b/>
      <u val="single"/>
      <sz val="11"/>
      <name val="Times New Roman"/>
      <family val="1"/>
    </font>
    <font>
      <i/>
      <sz val="12"/>
      <name val="Times New Roman"/>
      <family val="1"/>
    </font>
    <font>
      <sz val="13"/>
      <name val="Times New Roman"/>
      <family val="1"/>
    </font>
    <font>
      <b/>
      <sz val="11"/>
      <name val="Arial"/>
      <family val="2"/>
    </font>
    <font>
      <sz val="10"/>
      <name val="Geneva"/>
      <family val="0"/>
    </font>
    <font>
      <b/>
      <sz val="11"/>
      <name val="EY Gothic Cond Demi"/>
      <family val="0"/>
    </font>
    <font>
      <b/>
      <sz val="13"/>
      <color indexed="9"/>
      <name val="Times New Roman"/>
      <family val="1"/>
    </font>
    <font>
      <b/>
      <sz val="10"/>
      <name val="Arial"/>
      <family val="2"/>
    </font>
    <font>
      <sz val="11"/>
      <color indexed="8"/>
      <name val="Times New Roman"/>
      <family val="1"/>
    </font>
    <font>
      <sz val="10"/>
      <name val="Palatino"/>
      <family val="0"/>
    </font>
    <font>
      <b/>
      <sz val="10"/>
      <name val="Palatino"/>
      <family val="0"/>
    </font>
    <font>
      <sz val="10"/>
      <name val="Book Antiqua"/>
      <family val="0"/>
    </font>
    <font>
      <sz val="10"/>
      <name val="Courier"/>
      <family val="0"/>
    </font>
    <font>
      <b/>
      <sz val="12"/>
      <name val="Arial"/>
      <family val="2"/>
    </font>
    <font>
      <u val="single"/>
      <sz val="8.4"/>
      <color indexed="12"/>
      <name val="Arial"/>
      <family val="0"/>
    </font>
    <font>
      <b/>
      <i/>
      <sz val="16"/>
      <name val="Helv"/>
      <family val="0"/>
    </font>
    <font>
      <sz val="11"/>
      <name val="Arial"/>
      <family val="0"/>
    </font>
    <font>
      <sz val="11"/>
      <name val="Microsoft Sans Serif"/>
      <family val="2"/>
    </font>
    <font>
      <u val="single"/>
      <sz val="10"/>
      <name val="Arial"/>
      <family val="2"/>
    </font>
    <font>
      <b/>
      <u val="single"/>
      <sz val="10"/>
      <name val="Arial"/>
      <family val="2"/>
    </font>
    <font>
      <b/>
      <sz val="10"/>
      <color indexed="10"/>
      <name val="Arial"/>
      <family val="2"/>
    </font>
    <font>
      <u val="single"/>
      <sz val="11"/>
      <name val="Times New Roman"/>
      <family val="1"/>
    </font>
  </fonts>
  <fills count="7">
    <fill>
      <patternFill/>
    </fill>
    <fill>
      <patternFill patternType="gray125"/>
    </fill>
    <fill>
      <patternFill patternType="solid">
        <fgColor indexed="65"/>
        <bgColor indexed="64"/>
      </patternFill>
    </fill>
    <fill>
      <patternFill patternType="gray0625">
        <fgColor indexed="10"/>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9">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1">
      <alignment horizontal="center"/>
      <protection/>
    </xf>
    <xf numFmtId="0" fontId="19" fillId="0" borderId="0">
      <alignment/>
      <protection/>
    </xf>
    <xf numFmtId="0" fontId="19" fillId="0" borderId="2" applyFill="0">
      <alignment horizontal="center"/>
      <protection locked="0"/>
    </xf>
    <xf numFmtId="0" fontId="18" fillId="0" borderId="0" applyFill="0">
      <alignment horizontal="center"/>
      <protection locked="0"/>
    </xf>
    <xf numFmtId="0" fontId="18" fillId="2" borderId="0">
      <alignment/>
      <protection/>
    </xf>
    <xf numFmtId="0" fontId="18" fillId="0" borderId="0">
      <alignment/>
      <protection locked="0"/>
    </xf>
    <xf numFmtId="0" fontId="18" fillId="0" borderId="0">
      <alignment/>
      <protection/>
    </xf>
    <xf numFmtId="178" fontId="0" fillId="0" borderId="0">
      <alignment/>
      <protection/>
    </xf>
    <xf numFmtId="168" fontId="0" fillId="0" borderId="0">
      <alignment/>
      <protection/>
    </xf>
    <xf numFmtId="0" fontId="19" fillId="3" borderId="0">
      <alignment horizontal="right"/>
      <protection/>
    </xf>
    <xf numFmtId="0" fontId="18" fillId="0" borderId="0">
      <alignment/>
      <protection/>
    </xf>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5" fontId="20" fillId="0" borderId="0" applyFont="0" applyFill="0" applyBorder="0" applyAlignment="0" applyProtection="0"/>
    <xf numFmtId="175" fontId="0" fillId="0" borderId="0" applyFont="0" applyFill="0" applyBorder="0" applyAlignment="0" applyProtection="0"/>
    <xf numFmtId="40" fontId="1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83" fontId="21" fillId="0" borderId="0">
      <alignment/>
      <protection locked="0"/>
    </xf>
    <xf numFmtId="0" fontId="1" fillId="0" borderId="0" applyNumberFormat="0" applyFill="0" applyBorder="0" applyAlignment="0" applyProtection="0"/>
    <xf numFmtId="181" fontId="0" fillId="0" borderId="0">
      <alignment/>
      <protection locked="0"/>
    </xf>
    <xf numFmtId="0" fontId="2" fillId="0" borderId="0" applyNumberFormat="0" applyFill="0" applyBorder="0" applyAlignment="0" applyProtection="0"/>
    <xf numFmtId="38" fontId="3" fillId="4" borderId="0" applyNumberFormat="0" applyBorder="0" applyAlignment="0" applyProtection="0"/>
    <xf numFmtId="0" fontId="22" fillId="0" borderId="3" applyNumberFormat="0" applyAlignment="0" applyProtection="0"/>
    <xf numFmtId="0" fontId="22" fillId="0" borderId="4">
      <alignment horizontal="left" vertical="center"/>
      <protection/>
    </xf>
    <xf numFmtId="179" fontId="0" fillId="0" borderId="0">
      <alignment/>
      <protection locked="0"/>
    </xf>
    <xf numFmtId="179" fontId="0" fillId="0" borderId="0">
      <alignment/>
      <protection locked="0"/>
    </xf>
    <xf numFmtId="0" fontId="4" fillId="0" borderId="0" applyNumberFormat="0" applyFill="0" applyBorder="0" applyAlignment="0" applyProtection="0"/>
    <xf numFmtId="0" fontId="23" fillId="0" borderId="0" applyNumberFormat="0" applyFill="0" applyBorder="0" applyAlignment="0" applyProtection="0"/>
    <xf numFmtId="10" fontId="3" fillId="5" borderId="1" applyNumberFormat="0" applyBorder="0" applyAlignment="0" applyProtection="0"/>
    <xf numFmtId="164" fontId="1" fillId="0" borderId="0">
      <alignment/>
      <protection/>
    </xf>
    <xf numFmtId="182" fontId="24" fillId="0" borderId="0">
      <alignment/>
      <protection/>
    </xf>
    <xf numFmtId="167" fontId="1" fillId="0" borderId="0">
      <alignment/>
      <protection/>
    </xf>
    <xf numFmtId="9" fontId="0" fillId="0" borderId="0" applyFont="0" applyFill="0" applyBorder="0" applyAlignment="0" applyProtection="0"/>
    <xf numFmtId="10" fontId="0" fillId="0" borderId="0" applyFont="0" applyFill="0" applyBorder="0" applyAlignment="0" applyProtection="0"/>
    <xf numFmtId="10" fontId="5" fillId="6" borderId="0">
      <alignment/>
      <protection/>
    </xf>
    <xf numFmtId="179" fontId="0" fillId="0" borderId="5">
      <alignment/>
      <protection locked="0"/>
    </xf>
  </cellStyleXfs>
  <cellXfs count="163">
    <xf numFmtId="0" fontId="0" fillId="0" borderId="0" xfId="0" applyAlignment="1">
      <alignment/>
    </xf>
    <xf numFmtId="165" fontId="6" fillId="0" borderId="0" xfId="26" applyNumberFormat="1" applyFont="1" applyAlignment="1">
      <alignment horizontal="left"/>
    </xf>
    <xf numFmtId="165" fontId="7" fillId="0" borderId="0" xfId="26" applyNumberFormat="1" applyFont="1" applyAlignment="1">
      <alignment horizontal="left"/>
    </xf>
    <xf numFmtId="165" fontId="7" fillId="0" borderId="0" xfId="26" applyNumberFormat="1" applyFont="1" applyAlignment="1">
      <alignment/>
    </xf>
    <xf numFmtId="165" fontId="8" fillId="0" borderId="0" xfId="26" applyNumberFormat="1" applyFont="1" applyAlignment="1">
      <alignment/>
    </xf>
    <xf numFmtId="165" fontId="6" fillId="0" borderId="0" xfId="26" applyNumberFormat="1" applyFont="1" applyAlignment="1">
      <alignment horizontal="center"/>
    </xf>
    <xf numFmtId="165" fontId="6" fillId="0" borderId="0" xfId="26" applyNumberFormat="1" applyFont="1" applyAlignment="1">
      <alignment/>
    </xf>
    <xf numFmtId="165" fontId="6" fillId="0" borderId="0" xfId="26" applyNumberFormat="1" applyFont="1" applyBorder="1" applyAlignment="1">
      <alignment horizontal="center"/>
    </xf>
    <xf numFmtId="165" fontId="7" fillId="0" borderId="0" xfId="26" applyNumberFormat="1" applyFont="1" applyAlignment="1">
      <alignment/>
    </xf>
    <xf numFmtId="165" fontId="7" fillId="0" borderId="0" xfId="26" applyNumberFormat="1" applyFont="1" applyAlignment="1">
      <alignment horizontal="center"/>
    </xf>
    <xf numFmtId="49" fontId="9" fillId="0" borderId="0" xfId="26" applyNumberFormat="1" applyFont="1" applyAlignment="1" quotePrefix="1">
      <alignment horizontal="center"/>
    </xf>
    <xf numFmtId="165" fontId="7" fillId="0" borderId="0" xfId="26" applyNumberFormat="1" applyFont="1" applyAlignment="1">
      <alignment horizontal="centerContinuous"/>
    </xf>
    <xf numFmtId="165" fontId="6" fillId="0" borderId="0" xfId="26" applyNumberFormat="1" applyFont="1" applyBorder="1" applyAlignment="1">
      <alignment/>
    </xf>
    <xf numFmtId="165" fontId="7" fillId="0" borderId="0" xfId="26" applyNumberFormat="1" applyFont="1" applyBorder="1" applyAlignment="1">
      <alignment/>
    </xf>
    <xf numFmtId="165" fontId="7" fillId="0" borderId="0" xfId="26" applyNumberFormat="1" applyFont="1" applyBorder="1" applyAlignment="1" quotePrefix="1">
      <alignment horizontal="right"/>
    </xf>
    <xf numFmtId="165" fontId="7" fillId="0" borderId="0" xfId="26" applyNumberFormat="1" applyFont="1" applyBorder="1" applyAlignment="1">
      <alignment horizontal="centerContinuous"/>
    </xf>
    <xf numFmtId="165" fontId="7" fillId="0" borderId="0" xfId="26" applyNumberFormat="1" applyFont="1" applyBorder="1" applyAlignment="1">
      <alignment/>
    </xf>
    <xf numFmtId="165" fontId="6" fillId="0" borderId="0" xfId="26" applyNumberFormat="1" applyFont="1" applyBorder="1" applyAlignment="1" quotePrefix="1">
      <alignment horizontal="right"/>
    </xf>
    <xf numFmtId="165" fontId="6" fillId="0" borderId="6" xfId="26" applyNumberFormat="1" applyFont="1" applyBorder="1" applyAlignment="1">
      <alignment/>
    </xf>
    <xf numFmtId="165" fontId="6" fillId="0" borderId="6" xfId="26" applyNumberFormat="1" applyFont="1" applyBorder="1" applyAlignment="1" quotePrefix="1">
      <alignment horizontal="right"/>
    </xf>
    <xf numFmtId="165" fontId="7" fillId="0" borderId="0" xfId="26" applyNumberFormat="1" applyFont="1" applyBorder="1" applyAlignment="1">
      <alignment horizontal="right"/>
    </xf>
    <xf numFmtId="165" fontId="6" fillId="0" borderId="0" xfId="26" applyNumberFormat="1" applyFont="1" applyBorder="1" applyAlignment="1">
      <alignment horizontal="right"/>
    </xf>
    <xf numFmtId="165" fontId="7" fillId="0" borderId="6" xfId="26" applyNumberFormat="1" applyFont="1" applyBorder="1" applyAlignment="1">
      <alignment/>
    </xf>
    <xf numFmtId="165" fontId="1" fillId="0" borderId="0" xfId="26" applyNumberFormat="1" applyFont="1" applyAlignment="1">
      <alignment/>
    </xf>
    <xf numFmtId="165" fontId="7" fillId="0" borderId="0" xfId="26" applyNumberFormat="1" applyFont="1" applyAlignment="1" quotePrefix="1">
      <alignment/>
    </xf>
    <xf numFmtId="165" fontId="6" fillId="0" borderId="6" xfId="26" applyNumberFormat="1" applyFont="1" applyBorder="1" applyAlignment="1">
      <alignment horizontal="right"/>
    </xf>
    <xf numFmtId="165" fontId="7" fillId="0" borderId="6" xfId="26" applyNumberFormat="1" applyFont="1" applyBorder="1" applyAlignment="1">
      <alignment horizontal="right"/>
    </xf>
    <xf numFmtId="165" fontId="10" fillId="0" borderId="0" xfId="26" applyNumberFormat="1" applyFont="1" applyAlignment="1">
      <alignment/>
    </xf>
    <xf numFmtId="165" fontId="6" fillId="0" borderId="7" xfId="26" applyNumberFormat="1" applyFont="1" applyBorder="1" applyAlignment="1">
      <alignment/>
    </xf>
    <xf numFmtId="165" fontId="7" fillId="0" borderId="7" xfId="26" applyNumberFormat="1" applyFont="1" applyBorder="1" applyAlignment="1">
      <alignment/>
    </xf>
    <xf numFmtId="43" fontId="6" fillId="0" borderId="0" xfId="26" applyNumberFormat="1" applyFont="1" applyAlignment="1">
      <alignment/>
    </xf>
    <xf numFmtId="43" fontId="7" fillId="0" borderId="0" xfId="26" applyNumberFormat="1" applyFont="1" applyAlignment="1">
      <alignment/>
    </xf>
    <xf numFmtId="43" fontId="7" fillId="0" borderId="0" xfId="26" applyNumberFormat="1" applyFont="1" applyBorder="1" applyAlignment="1">
      <alignment/>
    </xf>
    <xf numFmtId="43" fontId="7" fillId="0" borderId="0" xfId="26" applyNumberFormat="1" applyFont="1" applyAlignment="1">
      <alignment horizontal="centerContinuous"/>
    </xf>
    <xf numFmtId="166" fontId="6" fillId="0" borderId="0" xfId="26" applyNumberFormat="1" applyFont="1" applyAlignment="1">
      <alignment/>
    </xf>
    <xf numFmtId="166" fontId="7" fillId="0" borderId="0" xfId="26" applyNumberFormat="1" applyFont="1" applyBorder="1" applyAlignment="1">
      <alignment/>
    </xf>
    <xf numFmtId="166" fontId="6" fillId="0" borderId="0" xfId="26" applyNumberFormat="1" applyFont="1" applyBorder="1" applyAlignment="1">
      <alignment/>
    </xf>
    <xf numFmtId="166" fontId="7" fillId="0" borderId="0" xfId="26" applyNumberFormat="1" applyFont="1" applyBorder="1" applyAlignment="1">
      <alignment horizontal="right"/>
    </xf>
    <xf numFmtId="166" fontId="7" fillId="0" borderId="0" xfId="26" applyNumberFormat="1" applyFont="1" applyBorder="1" applyAlignment="1">
      <alignment/>
    </xf>
    <xf numFmtId="165" fontId="11" fillId="0" borderId="0" xfId="26" applyNumberFormat="1" applyFont="1" applyAlignment="1">
      <alignment horizontal="left"/>
    </xf>
    <xf numFmtId="165" fontId="11" fillId="0" borderId="0" xfId="26" applyNumberFormat="1" applyFont="1" applyAlignment="1">
      <alignment/>
    </xf>
    <xf numFmtId="165" fontId="8" fillId="0" borderId="0" xfId="26" applyNumberFormat="1" applyFont="1" applyFill="1" applyAlignment="1">
      <alignment/>
    </xf>
    <xf numFmtId="165" fontId="6" fillId="0" borderId="4" xfId="26" applyNumberFormat="1" applyFont="1" applyBorder="1" applyAlignment="1">
      <alignment/>
    </xf>
    <xf numFmtId="43" fontId="7" fillId="0" borderId="0" xfId="26" applyFont="1" applyFill="1" applyAlignment="1">
      <alignment/>
    </xf>
    <xf numFmtId="167" fontId="6" fillId="0" borderId="0" xfId="52" applyFont="1">
      <alignment/>
      <protection/>
    </xf>
    <xf numFmtId="167" fontId="7" fillId="0" borderId="0" xfId="52" applyFont="1">
      <alignment/>
      <protection/>
    </xf>
    <xf numFmtId="167" fontId="6" fillId="0" borderId="0" xfId="52" applyFont="1" applyAlignment="1">
      <alignment horizontal="left"/>
      <protection/>
    </xf>
    <xf numFmtId="167" fontId="6" fillId="0" borderId="0" xfId="52" applyFont="1" applyAlignment="1">
      <alignment horizontal="center"/>
      <protection/>
    </xf>
    <xf numFmtId="167" fontId="6" fillId="0" borderId="0" xfId="52" applyFont="1" applyBorder="1" applyAlignment="1">
      <alignment horizontal="center"/>
      <protection/>
    </xf>
    <xf numFmtId="167" fontId="6" fillId="0" borderId="0" xfId="52" applyFont="1" applyBorder="1" applyAlignment="1">
      <alignment horizontal="centerContinuous"/>
      <protection/>
    </xf>
    <xf numFmtId="167" fontId="9" fillId="0" borderId="0" xfId="52" applyFont="1" applyAlignment="1">
      <alignment horizontal="center"/>
      <protection/>
    </xf>
    <xf numFmtId="167" fontId="7" fillId="0" borderId="0" xfId="52" applyFont="1" applyBorder="1">
      <alignment/>
      <protection/>
    </xf>
    <xf numFmtId="165" fontId="7" fillId="0" borderId="0" xfId="52" applyNumberFormat="1" applyFont="1" applyBorder="1">
      <alignment/>
      <protection/>
    </xf>
    <xf numFmtId="165" fontId="7" fillId="0" borderId="0" xfId="52" applyNumberFormat="1" applyFont="1">
      <alignment/>
      <protection/>
    </xf>
    <xf numFmtId="165" fontId="7" fillId="0" borderId="0" xfId="52" applyNumberFormat="1" applyFont="1" applyAlignment="1">
      <alignment horizontal="center"/>
      <protection/>
    </xf>
    <xf numFmtId="38" fontId="7" fillId="0" borderId="0" xfId="32" applyNumberFormat="1" applyFont="1" applyAlignment="1">
      <alignment/>
    </xf>
    <xf numFmtId="165" fontId="7" fillId="0" borderId="6" xfId="52" applyNumberFormat="1" applyFont="1" applyBorder="1">
      <alignment/>
      <protection/>
    </xf>
    <xf numFmtId="165" fontId="7" fillId="0" borderId="6" xfId="52" applyNumberFormat="1" applyFont="1" applyBorder="1" applyAlignment="1">
      <alignment horizontal="center"/>
      <protection/>
    </xf>
    <xf numFmtId="165" fontId="6" fillId="0" borderId="0" xfId="52" applyNumberFormat="1" applyFont="1" applyAlignment="1">
      <alignment horizontal="center"/>
      <protection/>
    </xf>
    <xf numFmtId="165" fontId="6" fillId="0" borderId="0" xfId="52" applyNumberFormat="1" applyFont="1" applyBorder="1">
      <alignment/>
      <protection/>
    </xf>
    <xf numFmtId="165" fontId="6" fillId="0" borderId="0" xfId="52" applyNumberFormat="1" applyFont="1">
      <alignment/>
      <protection/>
    </xf>
    <xf numFmtId="165" fontId="6" fillId="0" borderId="6" xfId="52" applyNumberFormat="1" applyFont="1" applyBorder="1">
      <alignment/>
      <protection/>
    </xf>
    <xf numFmtId="165" fontId="6" fillId="0" borderId="2" xfId="52" applyNumberFormat="1" applyFont="1" applyBorder="1">
      <alignment/>
      <protection/>
    </xf>
    <xf numFmtId="165" fontId="8" fillId="0" borderId="0" xfId="26" applyNumberFormat="1" applyFont="1" applyAlignment="1">
      <alignment horizontal="left"/>
    </xf>
    <xf numFmtId="165" fontId="6" fillId="0" borderId="0" xfId="26" applyNumberFormat="1" applyFont="1" applyAlignment="1">
      <alignment horizontal="right"/>
    </xf>
    <xf numFmtId="165" fontId="7" fillId="0" borderId="0" xfId="26" applyNumberFormat="1" applyFont="1" applyAlignment="1">
      <alignment horizontal="right"/>
    </xf>
    <xf numFmtId="43" fontId="7" fillId="0" borderId="0" xfId="26" applyNumberFormat="1" applyFont="1" applyAlignment="1">
      <alignment horizontal="center"/>
    </xf>
    <xf numFmtId="0" fontId="0" fillId="0" borderId="0" xfId="0" applyFont="1" applyAlignment="1">
      <alignment/>
    </xf>
    <xf numFmtId="49" fontId="9" fillId="0" borderId="0" xfId="26" applyNumberFormat="1" applyFont="1" applyAlignment="1" quotePrefix="1">
      <alignment horizontal="right"/>
    </xf>
    <xf numFmtId="0" fontId="16" fillId="0" borderId="0" xfId="0" applyFont="1" applyAlignment="1">
      <alignment/>
    </xf>
    <xf numFmtId="0" fontId="6" fillId="0" borderId="0" xfId="0" applyFont="1" applyAlignment="1">
      <alignment/>
    </xf>
    <xf numFmtId="165" fontId="15" fillId="0" borderId="0" xfId="26" applyNumberFormat="1" applyFont="1" applyFill="1" applyAlignment="1">
      <alignment/>
    </xf>
    <xf numFmtId="0" fontId="0" fillId="0" borderId="0" xfId="0" applyBorder="1" applyAlignment="1">
      <alignment/>
    </xf>
    <xf numFmtId="49" fontId="9" fillId="0" borderId="0" xfId="26" applyNumberFormat="1" applyFont="1" applyAlignment="1">
      <alignment horizontal="right"/>
    </xf>
    <xf numFmtId="0" fontId="17"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165" fontId="6" fillId="0" borderId="0" xfId="26" applyNumberFormat="1" applyFont="1" applyAlignment="1">
      <alignment horizontal="centerContinuous"/>
    </xf>
    <xf numFmtId="165" fontId="11" fillId="0" borderId="0" xfId="26" applyNumberFormat="1" applyFont="1" applyAlignment="1">
      <alignment horizontal="centerContinuous"/>
    </xf>
    <xf numFmtId="165" fontId="8" fillId="0" borderId="0" xfId="26" applyNumberFormat="1" applyFont="1" applyAlignment="1">
      <alignment horizontal="centerContinuous"/>
    </xf>
    <xf numFmtId="165" fontId="6" fillId="0" borderId="7" xfId="26" applyNumberFormat="1" applyFont="1" applyBorder="1" applyAlignment="1">
      <alignment horizontal="right"/>
    </xf>
    <xf numFmtId="0" fontId="0" fillId="0" borderId="0" xfId="0" applyBorder="1" applyAlignment="1">
      <alignment horizontal="centerContinuous"/>
    </xf>
    <xf numFmtId="165" fontId="8" fillId="0" borderId="0" xfId="26" applyNumberFormat="1" applyFont="1" applyAlignment="1">
      <alignment/>
    </xf>
    <xf numFmtId="0" fontId="0" fillId="0" borderId="0" xfId="0" applyFont="1" applyBorder="1" applyAlignment="1">
      <alignment/>
    </xf>
    <xf numFmtId="0" fontId="6" fillId="0" borderId="0" xfId="26" applyNumberFormat="1" applyFont="1" applyAlignment="1">
      <alignment/>
    </xf>
    <xf numFmtId="0" fontId="7" fillId="0" borderId="0" xfId="26" applyNumberFormat="1" applyFont="1" applyAlignment="1">
      <alignment/>
    </xf>
    <xf numFmtId="165" fontId="6" fillId="0" borderId="5"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horizontal="centerContinuous"/>
    </xf>
    <xf numFmtId="0" fontId="25" fillId="0" borderId="0" xfId="0" applyFont="1" applyAlignment="1">
      <alignment/>
    </xf>
    <xf numFmtId="0" fontId="12" fillId="0" borderId="0" xfId="0" applyFont="1" applyAlignment="1">
      <alignment/>
    </xf>
    <xf numFmtId="0" fontId="6" fillId="0" borderId="0" xfId="26" applyNumberFormat="1" applyFont="1" applyAlignment="1">
      <alignment/>
    </xf>
    <xf numFmtId="0" fontId="7" fillId="0" borderId="0" xfId="26" applyNumberFormat="1" applyFont="1" applyAlignment="1">
      <alignment/>
    </xf>
    <xf numFmtId="0" fontId="26" fillId="0" borderId="0" xfId="0" applyNumberFormat="1" applyFont="1" applyFill="1" applyAlignment="1">
      <alignment/>
    </xf>
    <xf numFmtId="0" fontId="6" fillId="0" borderId="0" xfId="0" applyNumberFormat="1" applyFont="1" applyFill="1" applyAlignment="1">
      <alignment/>
    </xf>
    <xf numFmtId="0" fontId="7" fillId="0" borderId="0" xfId="0" applyNumberFormat="1" applyFont="1" applyFill="1" applyAlignment="1">
      <alignment/>
    </xf>
    <xf numFmtId="0" fontId="6" fillId="0" borderId="0" xfId="26" applyNumberFormat="1" applyFont="1" applyAlignment="1">
      <alignment horizontal="left"/>
    </xf>
    <xf numFmtId="0" fontId="7" fillId="0" borderId="0" xfId="0" applyNumberFormat="1" applyFont="1" applyBorder="1" applyAlignment="1">
      <alignment/>
    </xf>
    <xf numFmtId="165" fontId="9" fillId="0" borderId="0" xfId="26" applyNumberFormat="1" applyFont="1" applyAlignment="1">
      <alignment/>
    </xf>
    <xf numFmtId="0" fontId="25" fillId="0" borderId="0" xfId="0" applyNumberFormat="1" applyFont="1" applyAlignment="1">
      <alignment/>
    </xf>
    <xf numFmtId="0" fontId="25" fillId="0" borderId="0" xfId="0" applyFont="1" applyBorder="1" applyAlignment="1">
      <alignment/>
    </xf>
    <xf numFmtId="167" fontId="6" fillId="0" borderId="0" xfId="52" applyFont="1" applyFill="1" applyAlignment="1">
      <alignment horizontal="center"/>
      <protection/>
    </xf>
    <xf numFmtId="49" fontId="7" fillId="0" borderId="0" xfId="26" applyNumberFormat="1" applyFont="1" applyAlignment="1" quotePrefix="1">
      <alignment horizontal="center"/>
    </xf>
    <xf numFmtId="165" fontId="7" fillId="0" borderId="0" xfId="26" applyNumberFormat="1" applyFont="1" applyAlignment="1" quotePrefix="1">
      <alignment horizontal="center"/>
    </xf>
    <xf numFmtId="167" fontId="9" fillId="0" borderId="0" xfId="52" applyFont="1" applyFill="1" applyAlignment="1" quotePrefix="1">
      <alignment horizontal="center"/>
      <protection/>
    </xf>
    <xf numFmtId="165" fontId="6" fillId="0" borderId="2" xfId="26" applyNumberFormat="1" applyFont="1" applyBorder="1" applyAlignment="1">
      <alignment/>
    </xf>
    <xf numFmtId="165" fontId="7" fillId="0" borderId="2" xfId="26" applyNumberFormat="1" applyFont="1" applyBorder="1" applyAlignment="1">
      <alignment/>
    </xf>
    <xf numFmtId="167" fontId="14" fillId="0" borderId="0" xfId="52" applyFont="1" applyAlignment="1">
      <alignment horizontal="center"/>
      <protection/>
    </xf>
    <xf numFmtId="165" fontId="7" fillId="0" borderId="8" xfId="26" applyNumberFormat="1" applyFont="1" applyBorder="1" applyAlignment="1">
      <alignment/>
    </xf>
    <xf numFmtId="43" fontId="7" fillId="0" borderId="0" xfId="26" applyFont="1" applyAlignment="1">
      <alignment horizontal="left"/>
    </xf>
    <xf numFmtId="165" fontId="12" fillId="0" borderId="0" xfId="26" applyNumberFormat="1" applyFont="1" applyAlignment="1">
      <alignment horizontal="centerContinuous"/>
    </xf>
    <xf numFmtId="167" fontId="6" fillId="0" borderId="0" xfId="52" applyFont="1" applyFill="1" applyAlignment="1">
      <alignment horizontal="centerContinuous"/>
      <protection/>
    </xf>
    <xf numFmtId="0" fontId="7" fillId="0" borderId="0" xfId="26" applyNumberFormat="1" applyFont="1" applyAlignment="1">
      <alignment horizontal="center"/>
    </xf>
    <xf numFmtId="0" fontId="7" fillId="0" borderId="0" xfId="26" applyNumberFormat="1" applyFont="1" applyBorder="1" applyAlignment="1">
      <alignment/>
    </xf>
    <xf numFmtId="165" fontId="9" fillId="0" borderId="0" xfId="26" applyNumberFormat="1" applyFont="1" applyAlignment="1">
      <alignment horizontal="center"/>
    </xf>
    <xf numFmtId="0" fontId="7" fillId="0" borderId="0" xfId="26" applyNumberFormat="1" applyFont="1" applyAlignment="1">
      <alignment horizontal="centerContinuous"/>
    </xf>
    <xf numFmtId="165" fontId="7" fillId="0" borderId="4" xfId="26" applyNumberFormat="1" applyFont="1" applyBorder="1" applyAlignment="1">
      <alignment/>
    </xf>
    <xf numFmtId="165" fontId="7" fillId="0" borderId="5" xfId="0" applyNumberFormat="1" applyFont="1" applyBorder="1" applyAlignment="1">
      <alignment/>
    </xf>
    <xf numFmtId="165" fontId="6" fillId="0" borderId="8" xfId="26" applyNumberFormat="1" applyFont="1" applyBorder="1" applyAlignment="1">
      <alignment/>
    </xf>
    <xf numFmtId="165" fontId="1" fillId="0" borderId="0" xfId="26" applyNumberFormat="1" applyFont="1" applyBorder="1" applyAlignment="1">
      <alignment/>
    </xf>
    <xf numFmtId="0" fontId="7" fillId="0" borderId="0" xfId="52" applyNumberFormat="1" applyFont="1">
      <alignment/>
      <protection/>
    </xf>
    <xf numFmtId="0" fontId="6" fillId="0" borderId="0" xfId="26" applyNumberFormat="1" applyFont="1" applyAlignment="1">
      <alignment horizontal="centerContinuous"/>
    </xf>
    <xf numFmtId="165" fontId="7" fillId="0" borderId="5" xfId="26" applyNumberFormat="1" applyFont="1" applyBorder="1" applyAlignment="1">
      <alignment/>
    </xf>
    <xf numFmtId="0" fontId="7" fillId="0" borderId="0" xfId="0" applyFont="1" applyAlignment="1">
      <alignment/>
    </xf>
    <xf numFmtId="165" fontId="7" fillId="0" borderId="6" xfId="26" applyNumberFormat="1" applyFont="1" applyBorder="1" applyAlignment="1" quotePrefix="1">
      <alignment horizontal="center"/>
    </xf>
    <xf numFmtId="165" fontId="7" fillId="0" borderId="7" xfId="26" applyNumberFormat="1" applyFont="1" applyBorder="1" applyAlignment="1">
      <alignment horizontal="center"/>
    </xf>
    <xf numFmtId="0" fontId="7" fillId="0" borderId="0" xfId="26" applyNumberFormat="1" applyFont="1" applyAlignment="1">
      <alignment horizontal="right"/>
    </xf>
    <xf numFmtId="0" fontId="6" fillId="0" borderId="0" xfId="0" applyFont="1" applyAlignment="1">
      <alignment horizontal="left"/>
    </xf>
    <xf numFmtId="0" fontId="8" fillId="0" borderId="0" xfId="0" applyFont="1" applyAlignment="1">
      <alignment/>
    </xf>
    <xf numFmtId="0" fontId="6" fillId="0" borderId="0" xfId="0" applyFont="1" applyAlignment="1" quotePrefix="1">
      <alignment horizontal="left"/>
    </xf>
    <xf numFmtId="0" fontId="7" fillId="0" borderId="0" xfId="0" applyFont="1" applyBorder="1" applyAlignment="1">
      <alignment/>
    </xf>
    <xf numFmtId="49" fontId="9" fillId="0" borderId="0" xfId="0" applyNumberFormat="1" applyFont="1" applyBorder="1" applyAlignment="1">
      <alignment horizontal="center"/>
    </xf>
    <xf numFmtId="0" fontId="7" fillId="0" borderId="0" xfId="0" applyFont="1" applyBorder="1" applyAlignment="1">
      <alignment horizontal="center"/>
    </xf>
    <xf numFmtId="0" fontId="6" fillId="0" borderId="0" xfId="0" applyFont="1" applyBorder="1" applyAlignment="1" quotePrefix="1">
      <alignment horizontal="left"/>
    </xf>
    <xf numFmtId="43" fontId="7" fillId="0" borderId="0" xfId="0" applyNumberFormat="1" applyFont="1" applyBorder="1" applyAlignment="1">
      <alignment/>
    </xf>
    <xf numFmtId="165" fontId="7" fillId="0" borderId="0" xfId="31" applyNumberFormat="1" applyFont="1" applyBorder="1" applyAlignment="1">
      <alignment/>
    </xf>
    <xf numFmtId="0" fontId="7" fillId="0" borderId="0" xfId="0" applyFont="1" applyBorder="1" applyAlignment="1">
      <alignment horizontal="left"/>
    </xf>
    <xf numFmtId="165" fontId="7" fillId="0" borderId="6" xfId="31" applyNumberFormat="1" applyFont="1" applyBorder="1" applyAlignment="1">
      <alignment/>
    </xf>
    <xf numFmtId="0" fontId="7" fillId="0" borderId="0" xfId="0" applyFont="1" applyBorder="1" applyAlignment="1" quotePrefix="1">
      <alignment horizontal="left"/>
    </xf>
    <xf numFmtId="165" fontId="7" fillId="0" borderId="0" xfId="0" applyNumberFormat="1" applyFont="1" applyBorder="1" applyAlignment="1">
      <alignment/>
    </xf>
    <xf numFmtId="165" fontId="7" fillId="0" borderId="4" xfId="31" applyNumberFormat="1" applyFont="1" applyBorder="1" applyAlignment="1">
      <alignment/>
    </xf>
    <xf numFmtId="0" fontId="6" fillId="0" borderId="0" xfId="0" applyFont="1" applyBorder="1" applyAlignment="1">
      <alignment/>
    </xf>
    <xf numFmtId="165" fontId="7" fillId="0" borderId="8" xfId="31" applyNumberFormat="1" applyFont="1" applyBorder="1" applyAlignment="1">
      <alignment/>
    </xf>
    <xf numFmtId="165" fontId="7" fillId="0" borderId="5" xfId="31" applyNumberFormat="1" applyFont="1" applyBorder="1" applyAlignment="1">
      <alignment/>
    </xf>
    <xf numFmtId="165" fontId="7" fillId="0" borderId="7" xfId="0" applyNumberFormat="1" applyFont="1" applyBorder="1" applyAlignment="1">
      <alignment/>
    </xf>
    <xf numFmtId="0" fontId="0" fillId="0" borderId="0" xfId="0" applyFont="1" applyAlignment="1">
      <alignment/>
    </xf>
    <xf numFmtId="0" fontId="16" fillId="0" borderId="0" xfId="0" applyFont="1" applyAlignment="1">
      <alignment horizontal="left"/>
    </xf>
    <xf numFmtId="0" fontId="6" fillId="0" borderId="0" xfId="0" applyFont="1" applyBorder="1" applyAlignment="1">
      <alignment horizontal="left"/>
    </xf>
    <xf numFmtId="0" fontId="27" fillId="0" borderId="0" xfId="0" applyFont="1" applyAlignment="1">
      <alignment/>
    </xf>
    <xf numFmtId="165" fontId="0" fillId="0" borderId="0" xfId="0" applyNumberFormat="1" applyFont="1" applyAlignment="1">
      <alignment/>
    </xf>
    <xf numFmtId="165" fontId="0" fillId="0" borderId="5" xfId="0" applyNumberFormat="1" applyFont="1" applyBorder="1" applyAlignment="1">
      <alignment/>
    </xf>
    <xf numFmtId="16" fontId="28" fillId="0" borderId="0" xfId="0" applyNumberFormat="1" applyFont="1" applyAlignment="1" quotePrefix="1">
      <alignment horizontal="center"/>
    </xf>
    <xf numFmtId="0" fontId="28" fillId="0" borderId="0" xfId="0" applyFont="1" applyAlignment="1" quotePrefix="1">
      <alignment horizontal="center"/>
    </xf>
    <xf numFmtId="165" fontId="0" fillId="0" borderId="6" xfId="0" applyNumberFormat="1" applyFont="1" applyBorder="1" applyAlignment="1">
      <alignment/>
    </xf>
    <xf numFmtId="165" fontId="0" fillId="0" borderId="7" xfId="0" applyNumberFormat="1" applyFont="1" applyBorder="1" applyAlignment="1">
      <alignment/>
    </xf>
    <xf numFmtId="0" fontId="28" fillId="0" borderId="0" xfId="0" applyFont="1" applyAlignment="1">
      <alignment horizontal="center"/>
    </xf>
    <xf numFmtId="0" fontId="29" fillId="0" borderId="0" xfId="0" applyFont="1" applyAlignment="1">
      <alignment/>
    </xf>
    <xf numFmtId="0" fontId="6" fillId="0" borderId="0" xfId="0" applyFont="1" applyAlignment="1">
      <alignment horizontal="center"/>
    </xf>
    <xf numFmtId="165" fontId="0" fillId="0" borderId="0" xfId="0" applyNumberFormat="1" applyFont="1" applyAlignment="1">
      <alignment horizontal="centerContinuous"/>
    </xf>
    <xf numFmtId="165" fontId="7" fillId="0" borderId="0" xfId="26" applyNumberFormat="1" applyFont="1" applyBorder="1" applyAlignment="1" quotePrefix="1">
      <alignment horizontal="center"/>
    </xf>
    <xf numFmtId="43" fontId="7" fillId="0" borderId="6" xfId="26" applyNumberFormat="1" applyFont="1" applyBorder="1" applyAlignment="1">
      <alignment horizontal="center"/>
    </xf>
    <xf numFmtId="43" fontId="7" fillId="0" borderId="0" xfId="26" applyNumberFormat="1" applyFont="1" applyBorder="1" applyAlignment="1">
      <alignment horizontal="center"/>
    </xf>
    <xf numFmtId="0" fontId="30" fillId="0" borderId="0" xfId="26" applyNumberFormat="1" applyFont="1" applyAlignment="1">
      <alignment/>
    </xf>
  </cellXfs>
  <cellStyles count="43">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omma [0]_Crystalville Sept03 Audit" xfId="28"/>
    <cellStyle name="Comma_ABP AllAWPs 2001new" xfId="29"/>
    <cellStyle name="Comma_Calculations (2)" xfId="30"/>
    <cellStyle name="Comma_Crystalville Sept03 Audit" xfId="31"/>
    <cellStyle name="Comma_Sunrise Berhad-02102002" xfId="32"/>
    <cellStyle name="Comma_WP-fair value for HP" xfId="33"/>
    <cellStyle name="Currency" xfId="34"/>
    <cellStyle name="Currency [0]" xfId="35"/>
    <cellStyle name="Currency [0]_Crystalville Sept03 Audit" xfId="36"/>
    <cellStyle name="Currency_Crystalville Sept03 Audit" xfId="37"/>
    <cellStyle name="Date" xfId="38"/>
    <cellStyle name="EY House" xfId="39"/>
    <cellStyle name="Fixed" xfId="40"/>
    <cellStyle name="Followed Hyperlink" xfId="41"/>
    <cellStyle name="Grey" xfId="42"/>
    <cellStyle name="Header1" xfId="43"/>
    <cellStyle name="Header2" xfId="44"/>
    <cellStyle name="Heading1" xfId="45"/>
    <cellStyle name="Heading2" xfId="46"/>
    <cellStyle name="Hyperlink" xfId="47"/>
    <cellStyle name="Hyperlink_Crystalville Sept03 Audit" xfId="48"/>
    <cellStyle name="Input [yellow]" xfId="49"/>
    <cellStyle name="Normal - Style1" xfId="50"/>
    <cellStyle name="Normal - Style1_Crystalville Sept03 Audit" xfId="51"/>
    <cellStyle name="Normal_Sunrise Berhad-02102002" xfId="52"/>
    <cellStyle name="Percent" xfId="53"/>
    <cellStyle name="Percent [2]" xfId="54"/>
    <cellStyle name="percentage" xfId="55"/>
    <cellStyle name="Total"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1781175</xdr:colOff>
      <xdr:row>0</xdr:row>
      <xdr:rowOff>0</xdr:rowOff>
    </xdr:from>
    <xdr:to>
      <xdr:col>7</xdr:col>
      <xdr:colOff>19050</xdr:colOff>
      <xdr:row>3</xdr:row>
      <xdr:rowOff>133350</xdr:rowOff>
    </xdr:to>
    <xdr:pic>
      <xdr:nvPicPr>
        <xdr:cNvPr id="1" name="Picture 1"/>
        <xdr:cNvPicPr preferRelativeResize="1">
          <a:picLocks noChangeAspect="1"/>
        </xdr:cNvPicPr>
      </xdr:nvPicPr>
      <xdr:blipFill>
        <a:blip r:embed="rId1"/>
        <a:stretch>
          <a:fillRect/>
        </a:stretch>
      </xdr:blipFill>
      <xdr:spPr>
        <a:xfrm>
          <a:off x="2171700" y="0"/>
          <a:ext cx="2647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0</xdr:row>
      <xdr:rowOff>0</xdr:rowOff>
    </xdr:from>
    <xdr:to>
      <xdr:col>8</xdr:col>
      <xdr:colOff>428625</xdr:colOff>
      <xdr:row>3</xdr:row>
      <xdr:rowOff>133350</xdr:rowOff>
    </xdr:to>
    <xdr:pic>
      <xdr:nvPicPr>
        <xdr:cNvPr id="1" name="Picture 1"/>
        <xdr:cNvPicPr preferRelativeResize="1">
          <a:picLocks noChangeAspect="1"/>
        </xdr:cNvPicPr>
      </xdr:nvPicPr>
      <xdr:blipFill>
        <a:blip r:embed="rId1"/>
        <a:stretch>
          <a:fillRect/>
        </a:stretch>
      </xdr:blipFill>
      <xdr:spPr>
        <a:xfrm>
          <a:off x="2295525" y="0"/>
          <a:ext cx="26574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0</xdr:rowOff>
    </xdr:from>
    <xdr:to>
      <xdr:col>7</xdr:col>
      <xdr:colOff>523875</xdr:colOff>
      <xdr:row>3</xdr:row>
      <xdr:rowOff>133350</xdr:rowOff>
    </xdr:to>
    <xdr:pic>
      <xdr:nvPicPr>
        <xdr:cNvPr id="1" name="Picture 1"/>
        <xdr:cNvPicPr preferRelativeResize="1">
          <a:picLocks noChangeAspect="1"/>
        </xdr:cNvPicPr>
      </xdr:nvPicPr>
      <xdr:blipFill>
        <a:blip r:embed="rId1"/>
        <a:stretch>
          <a:fillRect/>
        </a:stretch>
      </xdr:blipFill>
      <xdr:spPr>
        <a:xfrm>
          <a:off x="1724025" y="0"/>
          <a:ext cx="26574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0</xdr:rowOff>
    </xdr:from>
    <xdr:to>
      <xdr:col>7</xdr:col>
      <xdr:colOff>542925</xdr:colOff>
      <xdr:row>3</xdr:row>
      <xdr:rowOff>133350</xdr:rowOff>
    </xdr:to>
    <xdr:pic>
      <xdr:nvPicPr>
        <xdr:cNvPr id="1" name="Picture 1"/>
        <xdr:cNvPicPr preferRelativeResize="1">
          <a:picLocks noChangeAspect="1"/>
        </xdr:cNvPicPr>
      </xdr:nvPicPr>
      <xdr:blipFill>
        <a:blip r:embed="rId1"/>
        <a:stretch>
          <a:fillRect/>
        </a:stretch>
      </xdr:blipFill>
      <xdr:spPr>
        <a:xfrm>
          <a:off x="1790700" y="0"/>
          <a:ext cx="26574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1581150</xdr:colOff>
      <xdr:row>0</xdr:row>
      <xdr:rowOff>0</xdr:rowOff>
    </xdr:from>
    <xdr:to>
      <xdr:col>8</xdr:col>
      <xdr:colOff>514350</xdr:colOff>
      <xdr:row>3</xdr:row>
      <xdr:rowOff>142875</xdr:rowOff>
    </xdr:to>
    <xdr:pic>
      <xdr:nvPicPr>
        <xdr:cNvPr id="1" name="Picture 2"/>
        <xdr:cNvPicPr preferRelativeResize="1">
          <a:picLocks noChangeAspect="1"/>
        </xdr:cNvPicPr>
      </xdr:nvPicPr>
      <xdr:blipFill>
        <a:blip r:embed="rId1"/>
        <a:stretch>
          <a:fillRect/>
        </a:stretch>
      </xdr:blipFill>
      <xdr:spPr>
        <a:xfrm>
          <a:off x="2124075" y="0"/>
          <a:ext cx="2657475" cy="628650"/>
        </a:xfrm>
        <a:prstGeom prst="rect">
          <a:avLst/>
        </a:prstGeom>
        <a:noFill/>
        <a:ln w="9525" cmpd="sng">
          <a:noFill/>
        </a:ln>
      </xdr:spPr>
    </xdr:pic>
    <xdr:clientData/>
  </xdr:twoCellAnchor>
  <xdr:twoCellAnchor>
    <xdr:from>
      <xdr:col>2</xdr:col>
      <xdr:colOff>0</xdr:colOff>
      <xdr:row>17</xdr:row>
      <xdr:rowOff>0</xdr:rowOff>
    </xdr:from>
    <xdr:to>
      <xdr:col>11</xdr:col>
      <xdr:colOff>28575</xdr:colOff>
      <xdr:row>19</xdr:row>
      <xdr:rowOff>28575</xdr:rowOff>
    </xdr:to>
    <xdr:sp>
      <xdr:nvSpPr>
        <xdr:cNvPr id="2" name="TextBox 4"/>
        <xdr:cNvSpPr txBox="1">
          <a:spLocks noChangeArrowheads="1"/>
        </xdr:cNvSpPr>
      </xdr:nvSpPr>
      <xdr:spPr>
        <a:xfrm>
          <a:off x="361950" y="3114675"/>
          <a:ext cx="5715000" cy="409575"/>
        </a:xfrm>
        <a:prstGeom prst="rect">
          <a:avLst/>
        </a:prstGeom>
        <a:solidFill>
          <a:srgbClr val="FFFFFF"/>
        </a:solidFill>
        <a:ln w="9525" cmpd="sng">
          <a:noFill/>
        </a:ln>
      </xdr:spPr>
      <xdr:txBody>
        <a:bodyPr vertOverflow="clip" wrap="square"/>
        <a:p>
          <a:pPr algn="just">
            <a:defRPr/>
          </a:pPr>
          <a:r>
            <a:rPr lang="en-US" cap="none" sz="1100" b="0" i="0" u="none" baseline="0"/>
            <a:t>The accounting policies and methods of computation adopted by the Company in the interim financial statements are consistent with those adopted for the financial year ended 28 February 2003.</a:t>
          </a:r>
        </a:p>
      </xdr:txBody>
    </xdr:sp>
    <xdr:clientData/>
  </xdr:twoCellAnchor>
  <xdr:twoCellAnchor>
    <xdr:from>
      <xdr:col>2</xdr:col>
      <xdr:colOff>0</xdr:colOff>
      <xdr:row>31</xdr:row>
      <xdr:rowOff>0</xdr:rowOff>
    </xdr:from>
    <xdr:to>
      <xdr:col>11</xdr:col>
      <xdr:colOff>0</xdr:colOff>
      <xdr:row>34</xdr:row>
      <xdr:rowOff>28575</xdr:rowOff>
    </xdr:to>
    <xdr:sp>
      <xdr:nvSpPr>
        <xdr:cNvPr id="3" name="TextBox 5"/>
        <xdr:cNvSpPr txBox="1">
          <a:spLocks noChangeArrowheads="1"/>
        </xdr:cNvSpPr>
      </xdr:nvSpPr>
      <xdr:spPr>
        <a:xfrm>
          <a:off x="361950" y="5781675"/>
          <a:ext cx="5686425" cy="600075"/>
        </a:xfrm>
        <a:prstGeom prst="rect">
          <a:avLst/>
        </a:prstGeom>
        <a:solidFill>
          <a:srgbClr val="FFFFFF"/>
        </a:solidFill>
        <a:ln w="9525" cmpd="sng">
          <a:noFill/>
        </a:ln>
      </xdr:spPr>
      <xdr:txBody>
        <a:bodyPr vertOverflow="clip" wrap="square"/>
        <a:p>
          <a:pPr algn="just">
            <a:defRPr/>
          </a:pPr>
          <a:r>
            <a:rPr lang="en-US" cap="none" sz="1100" b="0" i="0" u="none" baseline="0"/>
            <a:t>During the quarter under review, there were no items or events that arose, which affected assets, liabilities, equity, net income or cash flows, that are unusual by reason of their nature, size or incidence.</a:t>
          </a:r>
        </a:p>
      </xdr:txBody>
    </xdr:sp>
    <xdr:clientData/>
  </xdr:twoCellAnchor>
  <xdr:twoCellAnchor>
    <xdr:from>
      <xdr:col>2</xdr:col>
      <xdr:colOff>0</xdr:colOff>
      <xdr:row>113</xdr:row>
      <xdr:rowOff>0</xdr:rowOff>
    </xdr:from>
    <xdr:to>
      <xdr:col>11</xdr:col>
      <xdr:colOff>19050</xdr:colOff>
      <xdr:row>120</xdr:row>
      <xdr:rowOff>28575</xdr:rowOff>
    </xdr:to>
    <xdr:sp>
      <xdr:nvSpPr>
        <xdr:cNvPr id="4" name="TextBox 8"/>
        <xdr:cNvSpPr txBox="1">
          <a:spLocks noChangeArrowheads="1"/>
        </xdr:cNvSpPr>
      </xdr:nvSpPr>
      <xdr:spPr>
        <a:xfrm>
          <a:off x="361950" y="21402675"/>
          <a:ext cx="5705475" cy="1362075"/>
        </a:xfrm>
        <a:prstGeom prst="rect">
          <a:avLst/>
        </a:prstGeom>
        <a:solidFill>
          <a:srgbClr val="FFFFFF"/>
        </a:solidFill>
        <a:ln w="9525" cmpd="sng">
          <a:noFill/>
        </a:ln>
      </xdr:spPr>
      <xdr:txBody>
        <a:bodyPr vertOverflow="clip" wrap="square"/>
        <a:p>
          <a:pPr algn="just">
            <a:defRPr/>
          </a:pPr>
          <a:r>
            <a:rPr lang="en-US" cap="none" sz="1100" b="0" i="0" u="none" baseline="0"/>
            <a:t>The Company was granted pioneer status by the Ministry of Trade and Industry under the Promotion of Investment Act, 1986 for a period of five years commencing 1 March 1998. Furthermore, the Company was granted the MSC Status, which entitles the Company to have tax incentives for five years, with effect from 4 March 1998. Upon expiration in March 2003, the Company has renewed its status for another five years. On 28 July 2003, the Company had obtained approval for a further extension of 5 years to its tax-free status for the Company. As such, the Company's income is not subject to any tax during the quarter.</a:t>
          </a:r>
        </a:p>
      </xdr:txBody>
    </xdr:sp>
    <xdr:clientData/>
  </xdr:twoCellAnchor>
  <xdr:twoCellAnchor>
    <xdr:from>
      <xdr:col>2</xdr:col>
      <xdr:colOff>0</xdr:colOff>
      <xdr:row>42</xdr:row>
      <xdr:rowOff>0</xdr:rowOff>
    </xdr:from>
    <xdr:to>
      <xdr:col>11</xdr:col>
      <xdr:colOff>0</xdr:colOff>
      <xdr:row>45</xdr:row>
      <xdr:rowOff>19050</xdr:rowOff>
    </xdr:to>
    <xdr:sp>
      <xdr:nvSpPr>
        <xdr:cNvPr id="5" name="TextBox 9"/>
        <xdr:cNvSpPr txBox="1">
          <a:spLocks noChangeArrowheads="1"/>
        </xdr:cNvSpPr>
      </xdr:nvSpPr>
      <xdr:spPr>
        <a:xfrm>
          <a:off x="361950" y="7877175"/>
          <a:ext cx="5686425" cy="590550"/>
        </a:xfrm>
        <a:prstGeom prst="rect">
          <a:avLst/>
        </a:prstGeom>
        <a:solidFill>
          <a:srgbClr val="FFFFFF"/>
        </a:solidFill>
        <a:ln w="9525" cmpd="sng">
          <a:noFill/>
        </a:ln>
      </xdr:spPr>
      <xdr:txBody>
        <a:bodyPr vertOverflow="clip" wrap="square"/>
        <a:p>
          <a:pPr algn="just">
            <a:defRPr/>
          </a:pPr>
          <a:r>
            <a:rPr lang="en-US" cap="none" sz="1100" b="0" i="0" u="none" baseline="0"/>
            <a:t>There were no issuances and repayment of debt and equity securities, share buy-backs, share cancellation, shares held as treasury shares or resale of treasury shares for the current financial period to date.</a:t>
          </a:r>
        </a:p>
      </xdr:txBody>
    </xdr:sp>
    <xdr:clientData/>
  </xdr:twoCellAnchor>
  <xdr:twoCellAnchor>
    <xdr:from>
      <xdr:col>2</xdr:col>
      <xdr:colOff>0</xdr:colOff>
      <xdr:row>144</xdr:row>
      <xdr:rowOff>0</xdr:rowOff>
    </xdr:from>
    <xdr:to>
      <xdr:col>11</xdr:col>
      <xdr:colOff>0</xdr:colOff>
      <xdr:row>149</xdr:row>
      <xdr:rowOff>38100</xdr:rowOff>
    </xdr:to>
    <xdr:sp>
      <xdr:nvSpPr>
        <xdr:cNvPr id="6" name="TextBox 10"/>
        <xdr:cNvSpPr txBox="1">
          <a:spLocks noChangeArrowheads="1"/>
        </xdr:cNvSpPr>
      </xdr:nvSpPr>
      <xdr:spPr>
        <a:xfrm>
          <a:off x="361950" y="27327225"/>
          <a:ext cx="5686425" cy="990600"/>
        </a:xfrm>
        <a:prstGeom prst="rect">
          <a:avLst/>
        </a:prstGeom>
        <a:solidFill>
          <a:srgbClr val="FFFFFF"/>
        </a:solidFill>
        <a:ln w="9525" cmpd="sng">
          <a:noFill/>
        </a:ln>
      </xdr:spPr>
      <xdr:txBody>
        <a:bodyPr vertOverflow="clip" wrap="square"/>
        <a:p>
          <a:pPr algn="just">
            <a:defRPr/>
          </a:pPr>
          <a:r>
            <a:rPr lang="en-US" cap="none" sz="1100" b="0" i="0" u="none" baseline="0"/>
            <a:t>The Company's borrowings are secured by way of fixed charges over the Company's assets and building, and jointly and severally guaranteed by the Directors of the Company. The bank overdraft and one of the term loans are secured by a fixed deposit placed with the issuing bank and a 100% guarantee by Credit Guarantee Corporation Malaysia Berhad under Direct Access Guarantee Scheme.</a:t>
          </a:r>
        </a:p>
      </xdr:txBody>
    </xdr:sp>
    <xdr:clientData/>
  </xdr:twoCellAnchor>
  <xdr:twoCellAnchor>
    <xdr:from>
      <xdr:col>2</xdr:col>
      <xdr:colOff>0</xdr:colOff>
      <xdr:row>88</xdr:row>
      <xdr:rowOff>0</xdr:rowOff>
    </xdr:from>
    <xdr:to>
      <xdr:col>11</xdr:col>
      <xdr:colOff>0</xdr:colOff>
      <xdr:row>90</xdr:row>
      <xdr:rowOff>38100</xdr:rowOff>
    </xdr:to>
    <xdr:sp>
      <xdr:nvSpPr>
        <xdr:cNvPr id="7" name="TextBox 11"/>
        <xdr:cNvSpPr txBox="1">
          <a:spLocks noChangeArrowheads="1"/>
        </xdr:cNvSpPr>
      </xdr:nvSpPr>
      <xdr:spPr>
        <a:xfrm>
          <a:off x="361950" y="16640175"/>
          <a:ext cx="5686425" cy="419100"/>
        </a:xfrm>
        <a:prstGeom prst="rect">
          <a:avLst/>
        </a:prstGeom>
        <a:solidFill>
          <a:srgbClr val="FFFFFF"/>
        </a:solidFill>
        <a:ln w="9525" cmpd="sng">
          <a:noFill/>
        </a:ln>
      </xdr:spPr>
      <xdr:txBody>
        <a:bodyPr vertOverflow="clip" wrap="square"/>
        <a:p>
          <a:pPr algn="just">
            <a:defRPr/>
          </a:pPr>
          <a:r>
            <a:rPr lang="en-US" cap="none" sz="1100" b="0" i="0" u="none" baseline="0"/>
            <a:t>The unaudited profit before tax for the current quarter has reduced in comparison to the previous quarter by approximately 33% due to the reason above.</a:t>
          </a:r>
        </a:p>
      </xdr:txBody>
    </xdr:sp>
    <xdr:clientData/>
  </xdr:twoCellAnchor>
  <xdr:twoCellAnchor>
    <xdr:from>
      <xdr:col>2</xdr:col>
      <xdr:colOff>0</xdr:colOff>
      <xdr:row>79</xdr:row>
      <xdr:rowOff>0</xdr:rowOff>
    </xdr:from>
    <xdr:to>
      <xdr:col>11</xdr:col>
      <xdr:colOff>0</xdr:colOff>
      <xdr:row>84</xdr:row>
      <xdr:rowOff>28575</xdr:rowOff>
    </xdr:to>
    <xdr:sp>
      <xdr:nvSpPr>
        <xdr:cNvPr id="8" name="TextBox 13"/>
        <xdr:cNvSpPr txBox="1">
          <a:spLocks noChangeArrowheads="1"/>
        </xdr:cNvSpPr>
      </xdr:nvSpPr>
      <xdr:spPr>
        <a:xfrm>
          <a:off x="361950" y="14925675"/>
          <a:ext cx="5686425" cy="981075"/>
        </a:xfrm>
        <a:prstGeom prst="rect">
          <a:avLst/>
        </a:prstGeom>
        <a:solidFill>
          <a:srgbClr val="FFFFFF"/>
        </a:solidFill>
        <a:ln w="9525" cmpd="sng">
          <a:noFill/>
        </a:ln>
      </xdr:spPr>
      <xdr:txBody>
        <a:bodyPr vertOverflow="clip" wrap="square"/>
        <a:p>
          <a:pPr algn="just">
            <a:defRPr/>
          </a:pPr>
          <a:r>
            <a:rPr lang="en-US" cap="none" sz="1100" b="0" i="0" u="none" baseline="0"/>
            <a:t>The company achieved sales and net profit of approximately RM2.2 million and RM1 million respectively which was slightly lower than the previous quarter. The previous quarter generated sales and net profit of approximately RM3.1 million and RM1.5 million respectively. The reason for the slight decline was marketing activities was reduced and emphasis was geared towards collection for the quarter.</a:t>
          </a:r>
        </a:p>
      </xdr:txBody>
    </xdr:sp>
    <xdr:clientData/>
  </xdr:twoCellAnchor>
  <xdr:twoCellAnchor>
    <xdr:from>
      <xdr:col>2</xdr:col>
      <xdr:colOff>0</xdr:colOff>
      <xdr:row>159</xdr:row>
      <xdr:rowOff>0</xdr:rowOff>
    </xdr:from>
    <xdr:to>
      <xdr:col>11</xdr:col>
      <xdr:colOff>0</xdr:colOff>
      <xdr:row>162</xdr:row>
      <xdr:rowOff>38100</xdr:rowOff>
    </xdr:to>
    <xdr:sp>
      <xdr:nvSpPr>
        <xdr:cNvPr id="9" name="TextBox 15"/>
        <xdr:cNvSpPr txBox="1">
          <a:spLocks noChangeArrowheads="1"/>
        </xdr:cNvSpPr>
      </xdr:nvSpPr>
      <xdr:spPr>
        <a:xfrm>
          <a:off x="361950" y="30184725"/>
          <a:ext cx="5686425" cy="609600"/>
        </a:xfrm>
        <a:prstGeom prst="rect">
          <a:avLst/>
        </a:prstGeom>
        <a:solidFill>
          <a:srgbClr val="FFFFFF"/>
        </a:solidFill>
        <a:ln w="9525" cmpd="sng">
          <a:noFill/>
        </a:ln>
      </xdr:spPr>
      <xdr:txBody>
        <a:bodyPr vertOverflow="clip" wrap="square"/>
        <a:p>
          <a:pPr algn="just">
            <a:defRPr/>
          </a:pPr>
          <a:r>
            <a:rPr lang="en-US" cap="none" sz="1100" b="0" i="0" u="none" baseline="0"/>
            <a:t>Other than those mentioned below, the Directors do not know of any other proceeding pending or threatened or of any fact likely to give rise to any proceeding which might materially and adversely affect the position or business of the Company.</a:t>
          </a:r>
        </a:p>
      </xdr:txBody>
    </xdr:sp>
    <xdr:clientData/>
  </xdr:twoCellAnchor>
  <xdr:twoCellAnchor>
    <xdr:from>
      <xdr:col>3</xdr:col>
      <xdr:colOff>0</xdr:colOff>
      <xdr:row>166</xdr:row>
      <xdr:rowOff>0</xdr:rowOff>
    </xdr:from>
    <xdr:to>
      <xdr:col>11</xdr:col>
      <xdr:colOff>9525</xdr:colOff>
      <xdr:row>168</xdr:row>
      <xdr:rowOff>28575</xdr:rowOff>
    </xdr:to>
    <xdr:sp>
      <xdr:nvSpPr>
        <xdr:cNvPr id="10" name="TextBox 16"/>
        <xdr:cNvSpPr txBox="1">
          <a:spLocks noChangeArrowheads="1"/>
        </xdr:cNvSpPr>
      </xdr:nvSpPr>
      <xdr:spPr>
        <a:xfrm>
          <a:off x="542925" y="31518225"/>
          <a:ext cx="5514975" cy="409575"/>
        </a:xfrm>
        <a:prstGeom prst="rect">
          <a:avLst/>
        </a:prstGeom>
        <a:solidFill>
          <a:srgbClr val="FFFFFF"/>
        </a:solidFill>
        <a:ln w="9525" cmpd="sng">
          <a:noFill/>
        </a:ln>
      </xdr:spPr>
      <xdr:txBody>
        <a:bodyPr vertOverflow="clip" wrap="square"/>
        <a:p>
          <a:pPr algn="just">
            <a:defRPr/>
          </a:pPr>
          <a:r>
            <a:rPr lang="en-US" cap="none" sz="1100" b="0" i="0" u="none" baseline="0"/>
            <a:t>The case is presently at the stage of proceeding to Pre-Trial Case Management. The solicitors representing the Company are of the view that the suit may take 2 to 5 years to reach trial.</a:t>
          </a:r>
        </a:p>
      </xdr:txBody>
    </xdr:sp>
    <xdr:clientData/>
  </xdr:twoCellAnchor>
  <xdr:twoCellAnchor>
    <xdr:from>
      <xdr:col>3</xdr:col>
      <xdr:colOff>0</xdr:colOff>
      <xdr:row>189</xdr:row>
      <xdr:rowOff>9525</xdr:rowOff>
    </xdr:from>
    <xdr:to>
      <xdr:col>11</xdr:col>
      <xdr:colOff>9525</xdr:colOff>
      <xdr:row>194</xdr:row>
      <xdr:rowOff>38100</xdr:rowOff>
    </xdr:to>
    <xdr:sp>
      <xdr:nvSpPr>
        <xdr:cNvPr id="11" name="TextBox 17"/>
        <xdr:cNvSpPr txBox="1">
          <a:spLocks noChangeArrowheads="1"/>
        </xdr:cNvSpPr>
      </xdr:nvSpPr>
      <xdr:spPr>
        <a:xfrm>
          <a:off x="542925" y="35909250"/>
          <a:ext cx="5514975" cy="981075"/>
        </a:xfrm>
        <a:prstGeom prst="rect">
          <a:avLst/>
        </a:prstGeom>
        <a:solidFill>
          <a:srgbClr val="FFFFFF"/>
        </a:solidFill>
        <a:ln w="9525" cmpd="sng">
          <a:noFill/>
        </a:ln>
      </xdr:spPr>
      <xdr:txBody>
        <a:bodyPr vertOverflow="clip" wrap="square"/>
        <a:p>
          <a:pPr algn="just">
            <a:defRPr/>
          </a:pPr>
          <a:r>
            <a:rPr lang="en-US" cap="none" sz="1100" b="0" i="0" u="none" baseline="0"/>
            <a:t>To mitigate any effect of this lawsuit to the Company, the Directors of asiaEP, Tan Boon Nunt and Lee Suet Hong have provided a letter of indemnity to the Company to indemnify the Company against all claims, losses, damages, costs, fees and expenses arising in the event the Petitioner is successful against the Company. The letter was submitted to the KLSE on 12 November 2003.</a:t>
          </a:r>
        </a:p>
      </xdr:txBody>
    </xdr:sp>
    <xdr:clientData/>
  </xdr:twoCellAnchor>
  <xdr:twoCellAnchor>
    <xdr:from>
      <xdr:col>3</xdr:col>
      <xdr:colOff>0</xdr:colOff>
      <xdr:row>174</xdr:row>
      <xdr:rowOff>9525</xdr:rowOff>
    </xdr:from>
    <xdr:to>
      <xdr:col>11</xdr:col>
      <xdr:colOff>9525</xdr:colOff>
      <xdr:row>184</xdr:row>
      <xdr:rowOff>28575</xdr:rowOff>
    </xdr:to>
    <xdr:sp>
      <xdr:nvSpPr>
        <xdr:cNvPr id="12" name="TextBox 18"/>
        <xdr:cNvSpPr txBox="1">
          <a:spLocks noChangeArrowheads="1"/>
        </xdr:cNvSpPr>
      </xdr:nvSpPr>
      <xdr:spPr>
        <a:xfrm>
          <a:off x="542925" y="33051750"/>
          <a:ext cx="5514975" cy="1924050"/>
        </a:xfrm>
        <a:prstGeom prst="rect">
          <a:avLst/>
        </a:prstGeom>
        <a:solidFill>
          <a:srgbClr val="FFFFFF"/>
        </a:solidFill>
        <a:ln w="9525" cmpd="sng">
          <a:noFill/>
        </a:ln>
      </xdr:spPr>
      <xdr:txBody>
        <a:bodyPr vertOverflow="clip" wrap="square"/>
        <a:p>
          <a:pPr algn="just">
            <a:defRPr/>
          </a:pPr>
          <a:r>
            <a:rPr lang="en-US" cap="none" sz="1100" b="0" i="0" u="none" baseline="0"/>
            <a:t>The Company has been joined as the 6th Respondent in the Petition. The Company has directed its solicitors to appeal against this to the Court of Appeal and the solicitors are in the midst of preparing the necessary papers in relation thereto.
To mitigate any effect of this lawsuit to the Company, the Directors of asiaEP, Tan Boon Nunt and Lee Suet Hong have provided a letter of indemnity to the Company to indemnify the Company against all claims, losses, damages, costs, fees and expenses arising in the event the Petitioner is successful against the Company. The letter was submitted to the KLSE on 12 November 2003. On the other hand, the solicitors are of the opinion the Petitioner will have an uphill task in persuading the Court to allow its claims.</a:t>
          </a:r>
        </a:p>
      </xdr:txBody>
    </xdr:sp>
    <xdr:clientData/>
  </xdr:twoCellAnchor>
  <xdr:twoCellAnchor>
    <xdr:from>
      <xdr:col>2</xdr:col>
      <xdr:colOff>0</xdr:colOff>
      <xdr:row>71</xdr:row>
      <xdr:rowOff>0</xdr:rowOff>
    </xdr:from>
    <xdr:to>
      <xdr:col>11</xdr:col>
      <xdr:colOff>0</xdr:colOff>
      <xdr:row>73</xdr:row>
      <xdr:rowOff>47625</xdr:rowOff>
    </xdr:to>
    <xdr:sp>
      <xdr:nvSpPr>
        <xdr:cNvPr id="13" name="TextBox 19"/>
        <xdr:cNvSpPr txBox="1">
          <a:spLocks noChangeArrowheads="1"/>
        </xdr:cNvSpPr>
      </xdr:nvSpPr>
      <xdr:spPr>
        <a:xfrm>
          <a:off x="361950" y="13401675"/>
          <a:ext cx="5686425" cy="428625"/>
        </a:xfrm>
        <a:prstGeom prst="rect">
          <a:avLst/>
        </a:prstGeom>
        <a:solidFill>
          <a:srgbClr val="FFFFFF"/>
        </a:solidFill>
        <a:ln w="9525" cmpd="sng">
          <a:noFill/>
        </a:ln>
      </xdr:spPr>
      <xdr:txBody>
        <a:bodyPr vertOverflow="clip" wrap="square"/>
        <a:p>
          <a:pPr algn="just">
            <a:defRPr/>
          </a:pPr>
          <a:r>
            <a:rPr lang="en-US" cap="none" sz="1100" b="0" i="0" u="none" baseline="0"/>
            <a:t>There were no contingent liabilities other than those disclosed in the section on Borrowings and Material Litigation.</a:t>
          </a:r>
        </a:p>
      </xdr:txBody>
    </xdr:sp>
    <xdr:clientData/>
  </xdr:twoCellAnchor>
  <xdr:twoCellAnchor>
    <xdr:from>
      <xdr:col>2</xdr:col>
      <xdr:colOff>0</xdr:colOff>
      <xdr:row>95</xdr:row>
      <xdr:rowOff>0</xdr:rowOff>
    </xdr:from>
    <xdr:to>
      <xdr:col>11</xdr:col>
      <xdr:colOff>0</xdr:colOff>
      <xdr:row>103</xdr:row>
      <xdr:rowOff>38100</xdr:rowOff>
    </xdr:to>
    <xdr:sp>
      <xdr:nvSpPr>
        <xdr:cNvPr id="14" name="TextBox 20"/>
        <xdr:cNvSpPr txBox="1">
          <a:spLocks noChangeArrowheads="1"/>
        </xdr:cNvSpPr>
      </xdr:nvSpPr>
      <xdr:spPr>
        <a:xfrm>
          <a:off x="361950" y="17973675"/>
          <a:ext cx="5686425" cy="1562100"/>
        </a:xfrm>
        <a:prstGeom prst="rect">
          <a:avLst/>
        </a:prstGeom>
        <a:solidFill>
          <a:srgbClr val="FFFFFF"/>
        </a:solidFill>
        <a:ln w="9525" cmpd="sng">
          <a:noFill/>
        </a:ln>
      </xdr:spPr>
      <xdr:txBody>
        <a:bodyPr vertOverflow="clip" wrap="square"/>
        <a:p>
          <a:pPr algn="just">
            <a:defRPr/>
          </a:pPr>
          <a:r>
            <a:rPr lang="en-US" cap="none" sz="1100" b="0" i="0" u="none" baseline="0"/>
            <a:t>As the Company is principally involved in the provision of a comprehensive range of Internet and advertising related services, the prospect of the Company is dependent on the growth of the IT industry.  The outlook of the Company is expected to be bright in view of the growth of the eCommerce and Internet industries.  Based on its competitive edge, which includes a strong R&amp;D team, aggressive marketing strategies and lower staff development cost, the successful implementation of the business plan will enable the Company to capture a bigger share of the market, both locally and internationally. The proposed listing of the Company is expected to further boost the profile of the Company and will hopefully translate into better earnings.</a:t>
          </a:r>
        </a:p>
      </xdr:txBody>
    </xdr:sp>
    <xdr:clientData/>
  </xdr:twoCellAnchor>
  <xdr:twoCellAnchor>
    <xdr:from>
      <xdr:col>2</xdr:col>
      <xdr:colOff>0</xdr:colOff>
      <xdr:row>52</xdr:row>
      <xdr:rowOff>0</xdr:rowOff>
    </xdr:from>
    <xdr:to>
      <xdr:col>11</xdr:col>
      <xdr:colOff>0</xdr:colOff>
      <xdr:row>54</xdr:row>
      <xdr:rowOff>19050</xdr:rowOff>
    </xdr:to>
    <xdr:sp>
      <xdr:nvSpPr>
        <xdr:cNvPr id="15" name="TextBox 21"/>
        <xdr:cNvSpPr txBox="1">
          <a:spLocks noChangeArrowheads="1"/>
        </xdr:cNvSpPr>
      </xdr:nvSpPr>
      <xdr:spPr>
        <a:xfrm>
          <a:off x="361950" y="9782175"/>
          <a:ext cx="5686425" cy="400050"/>
        </a:xfrm>
        <a:prstGeom prst="rect">
          <a:avLst/>
        </a:prstGeom>
        <a:solidFill>
          <a:srgbClr val="FFFFFF"/>
        </a:solidFill>
        <a:ln w="9525" cmpd="sng">
          <a:noFill/>
        </a:ln>
      </xdr:spPr>
      <xdr:txBody>
        <a:bodyPr vertOverflow="clip" wrap="square"/>
        <a:p>
          <a:pPr algn="just">
            <a:defRPr/>
          </a:pPr>
          <a:r>
            <a:rPr lang="en-US" cap="none" sz="1100" b="0" i="0" u="none" baseline="0"/>
            <a:t>There is no segmental reporting for the Company's businesses as the Company is involved in a single business entity.</a:t>
          </a:r>
        </a:p>
      </xdr:txBody>
    </xdr:sp>
    <xdr:clientData/>
  </xdr:twoCellAnchor>
  <xdr:twoCellAnchor>
    <xdr:from>
      <xdr:col>2</xdr:col>
      <xdr:colOff>0</xdr:colOff>
      <xdr:row>131</xdr:row>
      <xdr:rowOff>0</xdr:rowOff>
    </xdr:from>
    <xdr:to>
      <xdr:col>11</xdr:col>
      <xdr:colOff>0</xdr:colOff>
      <xdr:row>133</xdr:row>
      <xdr:rowOff>38100</xdr:rowOff>
    </xdr:to>
    <xdr:sp>
      <xdr:nvSpPr>
        <xdr:cNvPr id="16" name="TextBox 22"/>
        <xdr:cNvSpPr txBox="1">
          <a:spLocks noChangeArrowheads="1"/>
        </xdr:cNvSpPr>
      </xdr:nvSpPr>
      <xdr:spPr>
        <a:xfrm>
          <a:off x="361950" y="24831675"/>
          <a:ext cx="5686425" cy="419100"/>
        </a:xfrm>
        <a:prstGeom prst="rect">
          <a:avLst/>
        </a:prstGeom>
        <a:solidFill>
          <a:srgbClr val="FFFFFF"/>
        </a:solidFill>
        <a:ln w="9525" cmpd="sng">
          <a:noFill/>
        </a:ln>
      </xdr:spPr>
      <xdr:txBody>
        <a:bodyPr vertOverflow="clip" wrap="square"/>
        <a:p>
          <a:pPr algn="just">
            <a:defRPr/>
          </a:pPr>
          <a:r>
            <a:rPr lang="en-US" cap="none" sz="1100" b="0" i="0" u="none" baseline="0"/>
            <a:t>The Company was listed on the MESDAQ Market of the MSEB on 16 January 2004. There were no corporate proposals announced but not completed as at the date of this announcement.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UDIT4\My%20Documents\Adrian's\Clients\Antioni\DATA\AUDIT%20RESOURCES\Brown%20Covers\MASB%20Format%20-%20Brown%20Cove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UDIT4\My%20Documents\Adrian's\Clients\Antioni\MASB%20Format%20-%20Brown%20Covers%20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DIVIDENDS"/>
      <sheetName val="Income Statement"/>
      <sheetName val="Balance Sheet"/>
      <sheetName val="Statement of Equity"/>
      <sheetName val="Cash Flow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2 (2)"/>
      <sheetName val="F-3"/>
      <sheetName val="F-2"/>
      <sheetName val="CF-IS"/>
      <sheetName val="CF-SCE"/>
      <sheetName val="contents"/>
      <sheetName val="DIVIDENDS"/>
      <sheetName val="Balance Sheet"/>
      <sheetName val="Cash Flow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71"/>
  <sheetViews>
    <sheetView tabSelected="1" zoomScaleSheetLayoutView="100" workbookViewId="0" topLeftCell="A1">
      <selection activeCell="A1" sqref="A1"/>
    </sheetView>
  </sheetViews>
  <sheetFormatPr defaultColWidth="9.140625" defaultRowHeight="12.75"/>
  <cols>
    <col min="1" max="1" width="1.8515625" style="0" customWidth="1"/>
    <col min="2" max="3" width="2.00390625" style="0" customWidth="1"/>
    <col min="4" max="4" width="33.57421875" style="0" customWidth="1"/>
    <col min="5" max="5" width="7.140625" style="0" customWidth="1"/>
    <col min="6" max="6" width="24.57421875" style="0" bestFit="1" customWidth="1"/>
    <col min="7" max="7" width="0.85546875" style="0" customWidth="1"/>
    <col min="8" max="8" width="2.57421875" style="0" customWidth="1"/>
    <col min="9" max="9" width="0.85546875" style="0" customWidth="1"/>
    <col min="10" max="10" width="27.00390625" style="0" bestFit="1" customWidth="1"/>
    <col min="11" max="11" width="1.28515625" style="72" customWidth="1"/>
  </cols>
  <sheetData>
    <row r="1" spans="1:11" ht="12.75">
      <c r="A1" s="82"/>
      <c r="B1" s="4"/>
      <c r="C1" s="4"/>
      <c r="D1" s="4"/>
      <c r="E1" s="4"/>
      <c r="F1" s="41"/>
      <c r="G1" s="41"/>
      <c r="H1" s="67"/>
      <c r="I1" s="67"/>
      <c r="J1" s="67"/>
      <c r="K1" s="83"/>
    </row>
    <row r="2" spans="1:11" ht="12.75">
      <c r="A2" s="82"/>
      <c r="B2" s="4"/>
      <c r="C2" s="4"/>
      <c r="D2" s="4"/>
      <c r="E2" s="4"/>
      <c r="F2" s="41"/>
      <c r="G2" s="41"/>
      <c r="H2" s="67"/>
      <c r="I2" s="67"/>
      <c r="J2" s="67"/>
      <c r="K2" s="83"/>
    </row>
    <row r="3" spans="1:11" ht="12.75">
      <c r="A3" s="63"/>
      <c r="B3" s="4"/>
      <c r="C3" s="4"/>
      <c r="D3" s="4"/>
      <c r="E3" s="4"/>
      <c r="F3" s="4"/>
      <c r="G3" s="4"/>
      <c r="H3" s="67"/>
      <c r="I3" s="67"/>
      <c r="J3" s="67"/>
      <c r="K3" s="83"/>
    </row>
    <row r="4" spans="1:11" ht="12.75">
      <c r="A4" s="63"/>
      <c r="B4" s="4"/>
      <c r="C4" s="4"/>
      <c r="D4" s="4"/>
      <c r="E4" s="4"/>
      <c r="F4" s="4"/>
      <c r="G4" s="4"/>
      <c r="H4" s="67"/>
      <c r="I4" s="67"/>
      <c r="J4" s="67"/>
      <c r="K4" s="83"/>
    </row>
    <row r="5" spans="1:11" ht="15">
      <c r="A5" s="75" t="s">
        <v>91</v>
      </c>
      <c r="B5" s="11"/>
      <c r="C5" s="11"/>
      <c r="D5" s="11"/>
      <c r="E5" s="11"/>
      <c r="F5" s="11"/>
      <c r="G5" s="11"/>
      <c r="H5" s="76"/>
      <c r="I5" s="76"/>
      <c r="J5" s="76"/>
      <c r="K5" s="81"/>
    </row>
    <row r="6" spans="1:11" ht="15">
      <c r="A6" s="110" t="s">
        <v>0</v>
      </c>
      <c r="B6" s="11"/>
      <c r="C6" s="11"/>
      <c r="D6" s="11"/>
      <c r="E6" s="11"/>
      <c r="F6" s="11"/>
      <c r="G6" s="11"/>
      <c r="H6" s="76"/>
      <c r="I6" s="76"/>
      <c r="J6" s="76"/>
      <c r="K6" s="81"/>
    </row>
    <row r="7" spans="1:7" ht="15">
      <c r="A7" s="2"/>
      <c r="B7" s="3"/>
      <c r="C7" s="3"/>
      <c r="D7" s="3"/>
      <c r="E7" s="3"/>
      <c r="F7" s="3"/>
      <c r="G7" s="3"/>
    </row>
    <row r="8" spans="1:7" ht="14.25">
      <c r="A8" s="70" t="s">
        <v>72</v>
      </c>
      <c r="G8" s="72"/>
    </row>
    <row r="9" spans="1:7" ht="12.75">
      <c r="A9" s="69"/>
      <c r="G9" s="72"/>
    </row>
    <row r="10" spans="1:7" ht="15">
      <c r="A10" s="8" t="s">
        <v>169</v>
      </c>
      <c r="B10" s="2"/>
      <c r="C10" s="3"/>
      <c r="D10" s="4"/>
      <c r="E10" s="4"/>
      <c r="F10" s="3"/>
      <c r="G10" s="16"/>
    </row>
    <row r="11" spans="1:7" ht="15">
      <c r="A11" s="2" t="s">
        <v>19</v>
      </c>
      <c r="B11" s="2"/>
      <c r="C11" s="2"/>
      <c r="D11" s="4"/>
      <c r="E11" s="4"/>
      <c r="F11" s="3"/>
      <c r="G11" s="16"/>
    </row>
    <row r="12" spans="1:7" ht="15">
      <c r="A12" s="2"/>
      <c r="B12" s="3"/>
      <c r="C12" s="3"/>
      <c r="D12" s="3"/>
      <c r="E12" s="3"/>
      <c r="F12" s="3"/>
      <c r="G12" s="16"/>
    </row>
    <row r="13" spans="1:7" ht="15">
      <c r="A13" s="1" t="s">
        <v>96</v>
      </c>
      <c r="B13" s="3"/>
      <c r="C13" s="3"/>
      <c r="D13" s="3"/>
      <c r="E13" s="3"/>
      <c r="F13" s="3"/>
      <c r="G13" s="16"/>
    </row>
    <row r="14" spans="1:10" ht="15">
      <c r="A14" s="2"/>
      <c r="B14" s="3"/>
      <c r="C14" s="3"/>
      <c r="D14" s="3"/>
      <c r="E14" s="3"/>
      <c r="F14" s="5" t="s">
        <v>75</v>
      </c>
      <c r="G14" s="16"/>
      <c r="J14" s="5" t="s">
        <v>77</v>
      </c>
    </row>
    <row r="15" spans="1:10" ht="15">
      <c r="A15" s="2"/>
      <c r="B15" s="3"/>
      <c r="C15" s="3"/>
      <c r="D15" s="3"/>
      <c r="E15" s="3"/>
      <c r="F15" s="5" t="s">
        <v>76</v>
      </c>
      <c r="G15" s="16"/>
      <c r="J15" s="5" t="s">
        <v>78</v>
      </c>
    </row>
    <row r="16" spans="1:10" ht="15">
      <c r="A16" s="2"/>
      <c r="B16" s="3"/>
      <c r="C16" s="3"/>
      <c r="D16" s="3"/>
      <c r="E16" s="3"/>
      <c r="F16" s="10" t="s">
        <v>94</v>
      </c>
      <c r="G16" s="7"/>
      <c r="J16" s="10" t="s">
        <v>95</v>
      </c>
    </row>
    <row r="17" spans="1:10" ht="15">
      <c r="A17" s="2"/>
      <c r="B17" s="3"/>
      <c r="C17" s="3"/>
      <c r="D17" s="3"/>
      <c r="E17" s="3"/>
      <c r="F17" s="5" t="s">
        <v>1</v>
      </c>
      <c r="G17" s="7"/>
      <c r="J17" s="5" t="s">
        <v>1</v>
      </c>
    </row>
    <row r="18" spans="1:7" ht="15">
      <c r="A18" s="1"/>
      <c r="B18" s="3"/>
      <c r="C18" s="3"/>
      <c r="D18" s="3"/>
      <c r="E18" s="3"/>
      <c r="F18" s="5"/>
      <c r="G18" s="7"/>
    </row>
    <row r="19" spans="1:11" ht="15">
      <c r="A19" s="84" t="s">
        <v>97</v>
      </c>
      <c r="B19" s="3"/>
      <c r="C19" s="3"/>
      <c r="D19" s="3"/>
      <c r="E19" s="3"/>
      <c r="F19" s="6">
        <f>4441+243+203+548</f>
        <v>5435</v>
      </c>
      <c r="G19" s="16"/>
      <c r="H19" s="67"/>
      <c r="I19" s="67"/>
      <c r="J19" s="3">
        <v>3262</v>
      </c>
      <c r="K19" s="16"/>
    </row>
    <row r="20" spans="1:11" ht="15">
      <c r="A20" s="1"/>
      <c r="B20" s="3"/>
      <c r="C20" s="3"/>
      <c r="D20" s="3"/>
      <c r="E20" s="3"/>
      <c r="F20" s="6"/>
      <c r="G20" s="16"/>
      <c r="H20" s="67"/>
      <c r="I20" s="67"/>
      <c r="J20" s="3"/>
      <c r="K20" s="16"/>
    </row>
    <row r="21" spans="1:11" ht="15">
      <c r="A21" s="84" t="s">
        <v>98</v>
      </c>
      <c r="B21" s="3"/>
      <c r="C21" s="3"/>
      <c r="D21" s="3"/>
      <c r="E21" s="3"/>
      <c r="F21" s="6"/>
      <c r="G21" s="16"/>
      <c r="H21" s="67"/>
      <c r="I21" s="67"/>
      <c r="J21" s="3"/>
      <c r="K21" s="16"/>
    </row>
    <row r="22" spans="1:11" ht="15">
      <c r="A22" s="2" t="s">
        <v>82</v>
      </c>
      <c r="B22" s="3"/>
      <c r="C22" s="3"/>
      <c r="D22" s="3"/>
      <c r="E22" s="3"/>
      <c r="F22" s="6">
        <v>961</v>
      </c>
      <c r="G22" s="16"/>
      <c r="H22" s="67"/>
      <c r="I22" s="67"/>
      <c r="J22" s="3">
        <v>655</v>
      </c>
      <c r="K22" s="16"/>
    </row>
    <row r="23" spans="1:11" ht="15">
      <c r="A23" s="2" t="s">
        <v>83</v>
      </c>
      <c r="B23" s="3"/>
      <c r="C23" s="3"/>
      <c r="D23" s="3"/>
      <c r="E23" s="3"/>
      <c r="F23" s="6">
        <v>15725</v>
      </c>
      <c r="G23" s="16"/>
      <c r="H23" s="67"/>
      <c r="I23" s="67"/>
      <c r="J23" s="3">
        <v>16110</v>
      </c>
      <c r="K23" s="16"/>
    </row>
    <row r="24" spans="1:11" ht="3.75" customHeight="1">
      <c r="A24" s="2"/>
      <c r="B24" s="3"/>
      <c r="C24" s="3"/>
      <c r="D24" s="3"/>
      <c r="E24" s="3"/>
      <c r="F24" s="6"/>
      <c r="G24" s="16"/>
      <c r="H24" s="67"/>
      <c r="I24" s="67"/>
      <c r="J24" s="3"/>
      <c r="K24" s="16"/>
    </row>
    <row r="25" spans="1:11" ht="15">
      <c r="A25" s="2"/>
      <c r="B25" s="3"/>
      <c r="C25" s="3"/>
      <c r="D25" s="3"/>
      <c r="E25" s="3"/>
      <c r="F25" s="42">
        <f>SUM(F22:F24)</f>
        <v>16686</v>
      </c>
      <c r="G25" s="16"/>
      <c r="H25" s="67"/>
      <c r="I25" s="67"/>
      <c r="J25" s="116">
        <f>SUM(J22:J24)</f>
        <v>16765</v>
      </c>
      <c r="K25" s="16"/>
    </row>
    <row r="26" spans="1:10" ht="15">
      <c r="A26" s="2"/>
      <c r="B26" s="3"/>
      <c r="C26" s="3"/>
      <c r="D26" s="3"/>
      <c r="E26" s="3"/>
      <c r="F26" s="6"/>
      <c r="G26" s="16"/>
      <c r="J26" s="67"/>
    </row>
    <row r="27" spans="1:10" ht="15">
      <c r="A27" s="84" t="s">
        <v>99</v>
      </c>
      <c r="B27" s="3"/>
      <c r="C27" s="3"/>
      <c r="D27" s="3"/>
      <c r="E27" s="3"/>
      <c r="F27" s="6"/>
      <c r="G27" s="16"/>
      <c r="J27" s="67"/>
    </row>
    <row r="28" spans="1:11" ht="15">
      <c r="A28" s="2" t="s">
        <v>105</v>
      </c>
      <c r="B28" s="3"/>
      <c r="C28" s="3"/>
      <c r="D28" s="3"/>
      <c r="E28" s="3"/>
      <c r="F28" s="12">
        <v>4349</v>
      </c>
      <c r="G28" s="16"/>
      <c r="J28" s="16">
        <v>3743</v>
      </c>
      <c r="K28" s="16"/>
    </row>
    <row r="29" spans="1:11" ht="15">
      <c r="A29" s="2" t="s">
        <v>101</v>
      </c>
      <c r="B29" s="3"/>
      <c r="C29" s="3"/>
      <c r="D29" s="3"/>
      <c r="E29" s="3"/>
      <c r="F29" s="12"/>
      <c r="G29" s="16"/>
      <c r="J29" s="16"/>
      <c r="K29" s="16"/>
    </row>
    <row r="30" spans="2:11" ht="15">
      <c r="B30" s="85" t="s">
        <v>84</v>
      </c>
      <c r="C30" s="3"/>
      <c r="D30" s="3"/>
      <c r="E30" s="3"/>
      <c r="F30" s="12">
        <v>211</v>
      </c>
      <c r="G30" s="16"/>
      <c r="J30" s="16">
        <v>211</v>
      </c>
      <c r="K30" s="16"/>
    </row>
    <row r="31" spans="2:11" ht="15">
      <c r="B31" s="85" t="s">
        <v>102</v>
      </c>
      <c r="C31" s="3"/>
      <c r="D31" s="3"/>
      <c r="E31" s="3"/>
      <c r="F31" s="12">
        <f>26+89+444</f>
        <v>559</v>
      </c>
      <c r="G31" s="16"/>
      <c r="J31" s="16">
        <f>727-J30</f>
        <v>516</v>
      </c>
      <c r="K31" s="16"/>
    </row>
    <row r="32" spans="1:11" ht="15">
      <c r="A32" s="43" t="s">
        <v>64</v>
      </c>
      <c r="B32" s="3"/>
      <c r="C32" s="3"/>
      <c r="D32" s="3"/>
      <c r="E32" s="3"/>
      <c r="F32" s="12"/>
      <c r="G32" s="16"/>
      <c r="J32" s="16"/>
      <c r="K32" s="16"/>
    </row>
    <row r="33" spans="2:11" ht="15">
      <c r="B33" s="85" t="s">
        <v>103</v>
      </c>
      <c r="C33" s="3"/>
      <c r="D33" s="3"/>
      <c r="E33" s="3"/>
      <c r="F33" s="12">
        <v>130</v>
      </c>
      <c r="G33" s="16"/>
      <c r="J33" s="16">
        <v>120</v>
      </c>
      <c r="K33" s="16"/>
    </row>
    <row r="34" spans="2:11" ht="15">
      <c r="B34" s="85" t="s">
        <v>104</v>
      </c>
      <c r="C34" s="3"/>
      <c r="D34" s="3"/>
      <c r="E34" s="3"/>
      <c r="F34" s="12">
        <v>28</v>
      </c>
      <c r="G34" s="16"/>
      <c r="J34" s="16">
        <v>12</v>
      </c>
      <c r="K34" s="16"/>
    </row>
    <row r="35" spans="1:11" ht="3.75" customHeight="1">
      <c r="A35" s="43"/>
      <c r="B35" s="3"/>
      <c r="C35" s="3"/>
      <c r="D35" s="3"/>
      <c r="E35" s="3"/>
      <c r="F35" s="12"/>
      <c r="G35" s="16"/>
      <c r="J35" s="16"/>
      <c r="K35" s="16"/>
    </row>
    <row r="36" spans="1:11" ht="15">
      <c r="A36" s="2"/>
      <c r="B36" s="3"/>
      <c r="C36" s="3"/>
      <c r="D36" s="3"/>
      <c r="E36" s="3"/>
      <c r="F36" s="42">
        <f>SUM(F28:F35)</f>
        <v>5277</v>
      </c>
      <c r="G36" s="16"/>
      <c r="J36" s="116">
        <f>SUM(J28:J35)</f>
        <v>4602</v>
      </c>
      <c r="K36" s="16"/>
    </row>
    <row r="37" spans="1:10" ht="15">
      <c r="A37" s="2"/>
      <c r="B37" s="3"/>
      <c r="C37" s="3"/>
      <c r="D37" s="3"/>
      <c r="E37" s="3"/>
      <c r="F37" s="6"/>
      <c r="G37" s="16"/>
      <c r="J37" s="67"/>
    </row>
    <row r="38" spans="1:10" ht="15">
      <c r="A38" s="84" t="s">
        <v>100</v>
      </c>
      <c r="B38" s="3"/>
      <c r="C38" s="3"/>
      <c r="D38" s="3"/>
      <c r="E38" s="3"/>
      <c r="F38" s="6"/>
      <c r="G38" s="16"/>
      <c r="J38" s="67"/>
    </row>
    <row r="39" spans="1:10" ht="15">
      <c r="A39" s="2" t="s">
        <v>106</v>
      </c>
      <c r="B39" s="3"/>
      <c r="C39" s="3"/>
      <c r="D39" s="3"/>
      <c r="E39" s="3"/>
      <c r="F39" s="12">
        <f>575+24</f>
        <v>599</v>
      </c>
      <c r="G39" s="16"/>
      <c r="H39" s="72"/>
      <c r="I39" s="72"/>
      <c r="J39" s="16">
        <v>44</v>
      </c>
    </row>
    <row r="40" spans="1:10" ht="15">
      <c r="A40" s="2" t="s">
        <v>108</v>
      </c>
      <c r="B40" s="3"/>
      <c r="C40" s="3"/>
      <c r="D40" s="3"/>
      <c r="E40" s="3"/>
      <c r="F40" s="12">
        <f>716-F39+61+32+111-1</f>
        <v>320</v>
      </c>
      <c r="G40" s="16"/>
      <c r="J40" s="16">
        <v>460</v>
      </c>
    </row>
    <row r="41" spans="1:10" ht="15">
      <c r="A41" s="2" t="s">
        <v>154</v>
      </c>
      <c r="B41" s="3"/>
      <c r="C41" s="3"/>
      <c r="D41" s="3"/>
      <c r="E41" s="3"/>
      <c r="F41" s="12">
        <f>((693*12)+(1521*12)+(2417*12)+(269*12)+(650*12)+(4997*12))/1000</f>
        <v>126.564</v>
      </c>
      <c r="G41" s="16"/>
      <c r="J41" s="16">
        <v>127</v>
      </c>
    </row>
    <row r="42" spans="1:10" ht="15">
      <c r="A42" s="2" t="s">
        <v>155</v>
      </c>
      <c r="B42" s="3"/>
      <c r="C42" s="3"/>
      <c r="D42" s="3"/>
      <c r="E42" s="3"/>
      <c r="F42" s="12">
        <v>433</v>
      </c>
      <c r="G42" s="16"/>
      <c r="J42" s="16">
        <v>475</v>
      </c>
    </row>
    <row r="43" spans="1:10" ht="15">
      <c r="A43" s="2" t="s">
        <v>156</v>
      </c>
      <c r="B43" s="3"/>
      <c r="C43" s="3"/>
      <c r="D43" s="3"/>
      <c r="E43" s="3"/>
      <c r="F43" s="12">
        <f>ROUND(((2747*12)+(450*12))/1000,0)</f>
        <v>38</v>
      </c>
      <c r="G43" s="16"/>
      <c r="J43" s="16">
        <v>33</v>
      </c>
    </row>
    <row r="44" spans="1:10" ht="3.75" customHeight="1">
      <c r="A44" s="3"/>
      <c r="B44" s="3"/>
      <c r="C44" s="3"/>
      <c r="D44" s="3"/>
      <c r="E44" s="3"/>
      <c r="F44" s="12"/>
      <c r="G44" s="16"/>
      <c r="J44" s="16"/>
    </row>
    <row r="45" spans="1:10" ht="15">
      <c r="A45" s="2"/>
      <c r="B45" s="3"/>
      <c r="C45" s="3"/>
      <c r="D45" s="3"/>
      <c r="E45" s="3"/>
      <c r="F45" s="42">
        <f>SUM(F39:F44)</f>
        <v>1516.564</v>
      </c>
      <c r="G45" s="16"/>
      <c r="J45" s="116">
        <f>SUM(J39:J44)</f>
        <v>1139</v>
      </c>
    </row>
    <row r="46" spans="1:10" ht="15">
      <c r="A46" s="2"/>
      <c r="B46" s="3"/>
      <c r="C46" s="3"/>
      <c r="D46" s="3"/>
      <c r="E46" s="3"/>
      <c r="F46" s="6"/>
      <c r="G46" s="16"/>
      <c r="J46" s="67"/>
    </row>
    <row r="47" spans="1:10" ht="15">
      <c r="A47" s="84" t="s">
        <v>107</v>
      </c>
      <c r="B47" s="3"/>
      <c r="C47" s="3"/>
      <c r="D47" s="3"/>
      <c r="E47" s="3"/>
      <c r="F47" s="12">
        <f>+F36-F45</f>
        <v>3760.4359999999997</v>
      </c>
      <c r="G47" s="16"/>
      <c r="J47" s="16">
        <f>+J36-J45</f>
        <v>3463</v>
      </c>
    </row>
    <row r="48" spans="1:10" ht="15.75" thickBot="1">
      <c r="A48" s="2"/>
      <c r="B48" s="3"/>
      <c r="C48" s="3"/>
      <c r="D48" s="3"/>
      <c r="E48" s="3"/>
      <c r="F48" s="86">
        <f>+F47+F25+F19</f>
        <v>25881.436</v>
      </c>
      <c r="G48" s="16"/>
      <c r="J48" s="117">
        <f>+J47+J25+J19</f>
        <v>23490</v>
      </c>
    </row>
    <row r="49" spans="1:10" ht="15.75" thickTop="1">
      <c r="A49" s="2"/>
      <c r="B49" s="3"/>
      <c r="C49" s="3"/>
      <c r="D49" s="3"/>
      <c r="E49" s="3"/>
      <c r="F49" s="12"/>
      <c r="G49" s="16"/>
      <c r="J49" s="67"/>
    </row>
    <row r="50" spans="1:10" ht="15">
      <c r="A50" s="96" t="s">
        <v>157</v>
      </c>
      <c r="B50" s="3"/>
      <c r="C50" s="3"/>
      <c r="D50" s="3"/>
      <c r="E50" s="3"/>
      <c r="F50" s="6"/>
      <c r="G50" s="16"/>
      <c r="J50" s="67"/>
    </row>
    <row r="51" spans="1:10" ht="15">
      <c r="A51" s="1"/>
      <c r="B51" s="3"/>
      <c r="C51" s="3"/>
      <c r="D51" s="3"/>
      <c r="E51" s="3"/>
      <c r="F51" s="6"/>
      <c r="G51" s="16"/>
      <c r="J51" s="67"/>
    </row>
    <row r="52" spans="1:10" ht="15.75">
      <c r="A52" s="3" t="s">
        <v>18</v>
      </c>
      <c r="B52" s="3"/>
      <c r="C52" s="3"/>
      <c r="D52" s="3"/>
      <c r="E52" s="3"/>
      <c r="F52" s="23"/>
      <c r="G52" s="119"/>
      <c r="J52" s="67"/>
    </row>
    <row r="53" spans="1:10" ht="15">
      <c r="A53" s="3"/>
      <c r="B53" s="3" t="s">
        <v>79</v>
      </c>
      <c r="C53" s="3"/>
      <c r="D53" s="3"/>
      <c r="E53" s="3"/>
      <c r="F53" s="6">
        <v>14000</v>
      </c>
      <c r="G53" s="16"/>
      <c r="J53" s="3">
        <v>14000</v>
      </c>
    </row>
    <row r="54" spans="1:10" ht="15">
      <c r="A54" s="3" t="s">
        <v>4</v>
      </c>
      <c r="B54" s="3"/>
      <c r="C54" s="3"/>
      <c r="D54" s="3"/>
      <c r="E54" s="3"/>
      <c r="F54" s="12"/>
      <c r="G54" s="16"/>
      <c r="J54" s="16"/>
    </row>
    <row r="55" spans="1:10" ht="15">
      <c r="A55" s="3"/>
      <c r="B55" s="3" t="s">
        <v>80</v>
      </c>
      <c r="C55" s="3"/>
      <c r="D55" s="3"/>
      <c r="E55" s="3"/>
      <c r="F55" s="12">
        <v>4182</v>
      </c>
      <c r="G55" s="16"/>
      <c r="J55" s="16">
        <v>4182</v>
      </c>
    </row>
    <row r="56" spans="1:10" ht="15">
      <c r="A56" s="3"/>
      <c r="B56" s="3" t="s">
        <v>81</v>
      </c>
      <c r="C56" s="3"/>
      <c r="D56" s="3"/>
      <c r="E56" s="3"/>
      <c r="F56" s="12">
        <v>7422</v>
      </c>
      <c r="G56" s="16"/>
      <c r="J56" s="16">
        <v>4905</v>
      </c>
    </row>
    <row r="57" spans="1:10" ht="3.75" customHeight="1">
      <c r="A57" s="2"/>
      <c r="B57" s="3"/>
      <c r="C57" s="3"/>
      <c r="D57" s="3"/>
      <c r="E57" s="16"/>
      <c r="F57" s="18"/>
      <c r="G57" s="16"/>
      <c r="J57" s="22"/>
    </row>
    <row r="58" spans="1:10" ht="15">
      <c r="A58" s="3"/>
      <c r="B58" s="3"/>
      <c r="C58" s="3"/>
      <c r="D58" s="3"/>
      <c r="E58" s="16"/>
      <c r="F58" s="118">
        <f>SUM(F53:F57)</f>
        <v>25604</v>
      </c>
      <c r="G58" s="16"/>
      <c r="H58" s="72"/>
      <c r="I58" s="72"/>
      <c r="J58" s="108">
        <f>SUM(J53:J57)</f>
        <v>23087</v>
      </c>
    </row>
    <row r="59" spans="1:10" ht="15">
      <c r="A59" s="3"/>
      <c r="B59" s="3"/>
      <c r="C59" s="3"/>
      <c r="D59" s="3"/>
      <c r="E59" s="16"/>
      <c r="F59" s="6"/>
      <c r="G59" s="16"/>
      <c r="J59" s="67"/>
    </row>
    <row r="60" spans="1:10" ht="15">
      <c r="A60" s="84" t="s">
        <v>158</v>
      </c>
      <c r="B60" s="3"/>
      <c r="C60" s="3"/>
      <c r="D60" s="3"/>
      <c r="E60" s="3"/>
      <c r="F60" s="6"/>
      <c r="G60" s="16"/>
      <c r="J60" s="3"/>
    </row>
    <row r="61" spans="1:10" ht="15">
      <c r="A61" s="3"/>
      <c r="B61" s="3" t="s">
        <v>154</v>
      </c>
      <c r="C61" s="3"/>
      <c r="D61" s="3"/>
      <c r="E61" s="3"/>
      <c r="F61" s="6">
        <f>279-F41</f>
        <v>152.436</v>
      </c>
      <c r="G61" s="16"/>
      <c r="J61" s="3">
        <v>248</v>
      </c>
    </row>
    <row r="62" spans="1:10" ht="15">
      <c r="A62" s="3"/>
      <c r="B62" s="3" t="s">
        <v>156</v>
      </c>
      <c r="C62" s="3"/>
      <c r="D62" s="3"/>
      <c r="E62" s="3"/>
      <c r="F62" s="18">
        <f>163-F43</f>
        <v>125</v>
      </c>
      <c r="G62" s="16"/>
      <c r="J62" s="22">
        <v>155</v>
      </c>
    </row>
    <row r="63" spans="1:10" ht="15.75" thickBot="1">
      <c r="A63" s="2"/>
      <c r="B63" s="3"/>
      <c r="C63" s="3"/>
      <c r="D63" s="3"/>
      <c r="E63" s="3"/>
      <c r="F63" s="28">
        <f>SUM(F58:F62)</f>
        <v>25881.436</v>
      </c>
      <c r="G63" s="16"/>
      <c r="J63" s="29">
        <f>SUM(J58:J62)</f>
        <v>23490</v>
      </c>
    </row>
    <row r="64" spans="1:10" ht="15.75" thickTop="1">
      <c r="A64" s="2"/>
      <c r="B64" s="3"/>
      <c r="C64" s="3"/>
      <c r="D64" s="3"/>
      <c r="E64" s="3"/>
      <c r="F64" s="12"/>
      <c r="G64" s="16"/>
      <c r="J64" s="67"/>
    </row>
    <row r="65" spans="1:10" ht="15">
      <c r="A65" s="6" t="s">
        <v>36</v>
      </c>
      <c r="B65" s="6"/>
      <c r="C65" s="6"/>
      <c r="D65" s="6"/>
      <c r="E65" s="6"/>
      <c r="F65" s="30">
        <f>(F58-F25)/(F53*10)</f>
        <v>0.0637</v>
      </c>
      <c r="G65" s="12"/>
      <c r="J65" s="31">
        <f>(J58-J25)/(J53*10)</f>
        <v>0.045157142857142854</v>
      </c>
    </row>
    <row r="66" spans="1:10" ht="9" customHeight="1">
      <c r="A66" s="6"/>
      <c r="B66" s="6"/>
      <c r="C66" s="6"/>
      <c r="D66" s="6"/>
      <c r="E66" s="6"/>
      <c r="F66" s="30"/>
      <c r="G66" s="12"/>
      <c r="J66" s="31"/>
    </row>
    <row r="67" spans="1:10" ht="15">
      <c r="A67" s="74" t="s">
        <v>173</v>
      </c>
      <c r="B67" s="6"/>
      <c r="C67" s="6"/>
      <c r="D67" s="6"/>
      <c r="E67" s="6"/>
      <c r="F67" s="30"/>
      <c r="G67" s="6"/>
      <c r="J67" s="67"/>
    </row>
    <row r="68" spans="1:7" ht="15">
      <c r="A68" s="74" t="s">
        <v>88</v>
      </c>
      <c r="B68" s="3"/>
      <c r="C68" s="3"/>
      <c r="D68" s="3"/>
      <c r="E68" s="3"/>
      <c r="F68" s="3"/>
      <c r="G68" s="3"/>
    </row>
    <row r="69" spans="1:7" ht="15">
      <c r="A69" s="2"/>
      <c r="B69" s="3"/>
      <c r="C69" s="3"/>
      <c r="D69" s="3"/>
      <c r="E69" s="3"/>
      <c r="F69" s="3"/>
      <c r="G69" s="3"/>
    </row>
    <row r="70" spans="1:7" ht="15">
      <c r="A70" s="2"/>
      <c r="B70" s="3"/>
      <c r="C70" s="3"/>
      <c r="D70" s="3"/>
      <c r="E70" s="3"/>
      <c r="F70" s="3"/>
      <c r="G70" s="3"/>
    </row>
    <row r="71" spans="1:7" ht="15">
      <c r="A71" s="2"/>
      <c r="B71" s="3"/>
      <c r="C71" s="3"/>
      <c r="D71" s="3"/>
      <c r="E71" s="3"/>
      <c r="F71" s="3"/>
      <c r="G71" s="3"/>
    </row>
  </sheetData>
  <printOptions/>
  <pageMargins left="0.75" right="0.75" top="0.25" bottom="0.5" header="0.5" footer="0.25"/>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59"/>
  <sheetViews>
    <sheetView zoomScale="95" zoomScaleNormal="95" zoomScaleSheetLayoutView="95" workbookViewId="0" topLeftCell="A1">
      <selection activeCell="A1" sqref="A1"/>
    </sheetView>
  </sheetViews>
  <sheetFormatPr defaultColWidth="9.140625" defaultRowHeight="12.75"/>
  <cols>
    <col min="1" max="1" width="8.421875" style="0" customWidth="1"/>
    <col min="3" max="3" width="10.8515625" style="0" customWidth="1"/>
    <col min="4" max="4" width="6.00390625" style="0" customWidth="1"/>
    <col min="5" max="5" width="13.8515625" style="0" bestFit="1" customWidth="1"/>
    <col min="6" max="6" width="1.57421875" style="0" customWidth="1"/>
    <col min="7" max="7" width="16.421875" style="0" customWidth="1"/>
    <col min="8" max="8" width="1.57421875" style="0" customWidth="1"/>
    <col min="9" max="9" width="13.8515625" style="0" bestFit="1" customWidth="1"/>
    <col min="10" max="10" width="1.57421875" style="0" customWidth="1"/>
    <col min="11" max="11" width="16.421875" style="0" bestFit="1" customWidth="1"/>
    <col min="12" max="12" width="1.57421875" style="0" customWidth="1"/>
  </cols>
  <sheetData>
    <row r="5" spans="1:11" ht="15">
      <c r="A5" s="75" t="s">
        <v>91</v>
      </c>
      <c r="B5" s="76"/>
      <c r="C5" s="76"/>
      <c r="D5" s="76"/>
      <c r="E5" s="76"/>
      <c r="F5" s="76"/>
      <c r="G5" s="76"/>
      <c r="H5" s="76"/>
      <c r="I5" s="76"/>
      <c r="J5" s="76"/>
      <c r="K5" s="76"/>
    </row>
    <row r="6" spans="1:11" ht="16.5">
      <c r="A6" s="110" t="s">
        <v>0</v>
      </c>
      <c r="B6" s="78"/>
      <c r="C6" s="78"/>
      <c r="D6" s="79"/>
      <c r="E6" s="79"/>
      <c r="F6" s="78"/>
      <c r="G6" s="78"/>
      <c r="H6" s="78"/>
      <c r="I6" s="78"/>
      <c r="J6" s="78"/>
      <c r="K6" s="78"/>
    </row>
    <row r="7" spans="1:11" ht="16.5">
      <c r="A7" s="4"/>
      <c r="B7" s="39"/>
      <c r="C7" s="40"/>
      <c r="D7" s="4"/>
      <c r="E7" s="4"/>
      <c r="F7" s="40"/>
      <c r="G7" s="40"/>
      <c r="H7" s="40"/>
      <c r="I7" s="71"/>
      <c r="J7" s="40"/>
      <c r="K7" s="40"/>
    </row>
    <row r="8" ht="14.25">
      <c r="A8" s="70" t="s">
        <v>72</v>
      </c>
    </row>
    <row r="9" spans="1:11" ht="15">
      <c r="A9" s="8" t="s">
        <v>90</v>
      </c>
      <c r="B9" s="2"/>
      <c r="C9" s="3"/>
      <c r="D9" s="4"/>
      <c r="E9" s="3"/>
      <c r="F9" s="3"/>
      <c r="G9" s="3"/>
      <c r="H9" s="3"/>
      <c r="I9" s="3"/>
      <c r="J9" s="3"/>
      <c r="K9" s="3"/>
    </row>
    <row r="10" spans="1:11" ht="15">
      <c r="A10" s="2" t="s">
        <v>19</v>
      </c>
      <c r="B10" s="2"/>
      <c r="C10" s="2"/>
      <c r="D10" s="4"/>
      <c r="E10" s="3"/>
      <c r="F10" s="3"/>
      <c r="G10" s="3"/>
      <c r="H10" s="3"/>
      <c r="I10" s="3"/>
      <c r="J10" s="3"/>
      <c r="K10" s="3"/>
    </row>
    <row r="11" spans="1:11" ht="15">
      <c r="A11" s="2"/>
      <c r="B11" s="2"/>
      <c r="C11" s="2"/>
      <c r="D11" s="3"/>
      <c r="E11" s="3"/>
      <c r="F11" s="3"/>
      <c r="G11" s="3"/>
      <c r="H11" s="3"/>
      <c r="I11" s="3"/>
      <c r="J11" s="3"/>
      <c r="K11" s="3"/>
    </row>
    <row r="12" spans="1:11" ht="15">
      <c r="A12" s="1" t="s">
        <v>89</v>
      </c>
      <c r="B12" s="2"/>
      <c r="C12" s="3"/>
      <c r="D12" s="3"/>
      <c r="E12" s="3"/>
      <c r="F12" s="3"/>
      <c r="G12" s="3"/>
      <c r="H12" s="3"/>
      <c r="I12" s="3"/>
      <c r="J12" s="3"/>
      <c r="K12" s="3"/>
    </row>
    <row r="13" spans="1:11" ht="15">
      <c r="A13" s="8"/>
      <c r="B13" s="2"/>
      <c r="C13" s="3"/>
      <c r="D13" s="3"/>
      <c r="E13" s="77" t="s">
        <v>12</v>
      </c>
      <c r="F13" s="77"/>
      <c r="G13" s="77"/>
      <c r="H13" s="6"/>
      <c r="I13" s="77" t="s">
        <v>16</v>
      </c>
      <c r="J13" s="77"/>
      <c r="K13" s="77"/>
    </row>
    <row r="14" spans="1:11" ht="15">
      <c r="A14" s="3"/>
      <c r="B14" s="2"/>
      <c r="C14" s="3"/>
      <c r="D14" s="3"/>
      <c r="E14" s="64" t="s">
        <v>8</v>
      </c>
      <c r="F14" s="65"/>
      <c r="G14" s="64" t="s">
        <v>13</v>
      </c>
      <c r="H14" s="65"/>
      <c r="I14" s="64" t="s">
        <v>10</v>
      </c>
      <c r="J14" s="65"/>
      <c r="K14" s="64" t="s">
        <v>13</v>
      </c>
    </row>
    <row r="15" spans="1:11" ht="15">
      <c r="A15" s="3"/>
      <c r="B15" s="2"/>
      <c r="C15" s="3"/>
      <c r="D15" s="3"/>
      <c r="E15" s="21" t="s">
        <v>9</v>
      </c>
      <c r="F15" s="65"/>
      <c r="G15" s="64" t="s">
        <v>14</v>
      </c>
      <c r="H15" s="65"/>
      <c r="I15" s="21" t="s">
        <v>11</v>
      </c>
      <c r="J15" s="65"/>
      <c r="K15" s="64" t="s">
        <v>14</v>
      </c>
    </row>
    <row r="16" spans="1:11" ht="15">
      <c r="A16" s="8"/>
      <c r="B16" s="2"/>
      <c r="C16" s="3"/>
      <c r="D16" s="3"/>
      <c r="E16" s="65"/>
      <c r="F16" s="21"/>
      <c r="G16" s="21" t="s">
        <v>15</v>
      </c>
      <c r="H16" s="21"/>
      <c r="I16" s="65"/>
      <c r="J16" s="20"/>
      <c r="K16" s="21" t="s">
        <v>11</v>
      </c>
    </row>
    <row r="17" spans="1:11" ht="15">
      <c r="A17" s="8"/>
      <c r="B17" s="2"/>
      <c r="C17" s="3"/>
      <c r="D17" s="3"/>
      <c r="E17" s="73" t="s">
        <v>85</v>
      </c>
      <c r="F17" s="64"/>
      <c r="G17" s="68" t="s">
        <v>86</v>
      </c>
      <c r="H17" s="64"/>
      <c r="I17" s="73" t="s">
        <v>85</v>
      </c>
      <c r="J17" s="65"/>
      <c r="K17" s="68" t="s">
        <v>86</v>
      </c>
    </row>
    <row r="18" spans="1:11" ht="15">
      <c r="A18" s="8"/>
      <c r="B18" s="2"/>
      <c r="C18" s="3"/>
      <c r="D18" s="3"/>
      <c r="E18" s="64" t="s">
        <v>92</v>
      </c>
      <c r="F18" s="64"/>
      <c r="G18" s="64" t="s">
        <v>92</v>
      </c>
      <c r="H18" s="64"/>
      <c r="I18" s="64" t="s">
        <v>92</v>
      </c>
      <c r="J18" s="65"/>
      <c r="K18" s="64" t="s">
        <v>92</v>
      </c>
    </row>
    <row r="19" spans="1:11" ht="15">
      <c r="A19" s="8"/>
      <c r="B19" s="2"/>
      <c r="C19" s="3"/>
      <c r="D19" s="3"/>
      <c r="E19" s="6"/>
      <c r="F19" s="8"/>
      <c r="G19" s="8"/>
      <c r="H19" s="8"/>
      <c r="I19" s="3"/>
      <c r="J19" s="11"/>
      <c r="K19" s="3"/>
    </row>
    <row r="20" spans="1:11" ht="15">
      <c r="A20" s="1" t="s">
        <v>17</v>
      </c>
      <c r="B20" s="3"/>
      <c r="C20" s="3"/>
      <c r="D20" s="3"/>
      <c r="E20" s="12">
        <v>2175</v>
      </c>
      <c r="F20" s="13"/>
      <c r="G20" s="66" t="s">
        <v>174</v>
      </c>
      <c r="H20" s="13"/>
      <c r="I20" s="12">
        <v>6261</v>
      </c>
      <c r="J20" s="15"/>
      <c r="K20" s="66" t="s">
        <v>174</v>
      </c>
    </row>
    <row r="21" spans="1:11" ht="15">
      <c r="A21" s="2" t="s">
        <v>267</v>
      </c>
      <c r="B21" s="3"/>
      <c r="C21" s="3"/>
      <c r="D21" s="3"/>
      <c r="E21" s="12">
        <v>-315</v>
      </c>
      <c r="F21" s="13"/>
      <c r="G21" s="161" t="s">
        <v>174</v>
      </c>
      <c r="H21" s="13"/>
      <c r="I21" s="12">
        <v>-842</v>
      </c>
      <c r="J21" s="15"/>
      <c r="K21" s="161" t="s">
        <v>174</v>
      </c>
    </row>
    <row r="22" spans="1:11" ht="3.75" customHeight="1">
      <c r="A22" s="2"/>
      <c r="B22" s="3"/>
      <c r="C22" s="3"/>
      <c r="D22" s="3"/>
      <c r="E22" s="18"/>
      <c r="F22" s="13"/>
      <c r="G22" s="160"/>
      <c r="H22" s="13"/>
      <c r="I22" s="18"/>
      <c r="J22" s="15"/>
      <c r="K22" s="160"/>
    </row>
    <row r="23" spans="1:11" ht="15">
      <c r="A23" s="2"/>
      <c r="B23" s="3"/>
      <c r="C23" s="3"/>
      <c r="D23" s="3"/>
      <c r="E23" s="12"/>
      <c r="F23" s="13"/>
      <c r="G23" s="66"/>
      <c r="H23" s="13"/>
      <c r="I23" s="12"/>
      <c r="J23" s="15"/>
      <c r="K23" s="66"/>
    </row>
    <row r="24" spans="1:11" ht="15">
      <c r="A24" s="1" t="s">
        <v>268</v>
      </c>
      <c r="B24" s="3"/>
      <c r="C24" s="3"/>
      <c r="D24" s="3"/>
      <c r="E24" s="12">
        <f>SUM(E20:E23)</f>
        <v>1860</v>
      </c>
      <c r="F24" s="13"/>
      <c r="G24" s="66" t="s">
        <v>174</v>
      </c>
      <c r="H24" s="13"/>
      <c r="I24" s="12">
        <f>SUM(I20:I23)</f>
        <v>5419</v>
      </c>
      <c r="J24" s="15"/>
      <c r="K24" s="66" t="s">
        <v>174</v>
      </c>
    </row>
    <row r="25" spans="1:11" ht="15">
      <c r="A25" s="2"/>
      <c r="B25" s="3"/>
      <c r="C25" s="3"/>
      <c r="D25" s="3"/>
      <c r="E25" s="12"/>
      <c r="F25" s="13"/>
      <c r="G25" s="66"/>
      <c r="H25" s="13"/>
      <c r="I25" s="12"/>
      <c r="J25" s="15"/>
      <c r="K25" s="66"/>
    </row>
    <row r="26" spans="1:11" ht="15">
      <c r="A26" s="2" t="s">
        <v>73</v>
      </c>
      <c r="B26" s="3"/>
      <c r="C26" s="3"/>
      <c r="D26" s="3"/>
      <c r="E26" s="12">
        <v>0</v>
      </c>
      <c r="F26" s="13"/>
      <c r="G26" s="66" t="s">
        <v>174</v>
      </c>
      <c r="H26" s="13"/>
      <c r="I26" s="17">
        <v>7</v>
      </c>
      <c r="J26" s="16"/>
      <c r="K26" s="159" t="s">
        <v>174</v>
      </c>
    </row>
    <row r="27" spans="1:11" ht="15">
      <c r="A27" s="2"/>
      <c r="B27" s="3"/>
      <c r="C27" s="3"/>
      <c r="D27" s="3"/>
      <c r="E27" s="17"/>
      <c r="F27" s="13"/>
      <c r="G27" s="14"/>
      <c r="H27" s="13"/>
      <c r="I27" s="17"/>
      <c r="J27" s="15"/>
      <c r="K27" s="14"/>
    </row>
    <row r="28" spans="1:11" ht="15">
      <c r="A28" s="2" t="s">
        <v>269</v>
      </c>
      <c r="B28" s="3"/>
      <c r="C28" s="3"/>
      <c r="D28" s="3"/>
      <c r="E28" s="12">
        <f>-840-E35-E30</f>
        <v>-450</v>
      </c>
      <c r="F28" s="16"/>
      <c r="G28" s="66" t="s">
        <v>174</v>
      </c>
      <c r="H28" s="16"/>
      <c r="I28" s="12">
        <f>-2909-I35-I30</f>
        <v>-1735</v>
      </c>
      <c r="J28" s="16"/>
      <c r="K28" s="66" t="s">
        <v>174</v>
      </c>
    </row>
    <row r="29" spans="1:11" ht="15">
      <c r="A29" s="2"/>
      <c r="B29" s="3"/>
      <c r="C29" s="3"/>
      <c r="D29" s="3"/>
      <c r="E29" s="12"/>
      <c r="F29" s="16"/>
      <c r="G29" s="16"/>
      <c r="H29" s="16"/>
      <c r="I29" s="12"/>
      <c r="J29" s="16"/>
      <c r="K29" s="16"/>
    </row>
    <row r="30" spans="1:11" ht="15">
      <c r="A30" s="3" t="s">
        <v>74</v>
      </c>
      <c r="B30" s="3"/>
      <c r="C30" s="3"/>
      <c r="D30" s="3"/>
      <c r="E30" s="21">
        <v>-375</v>
      </c>
      <c r="F30" s="13"/>
      <c r="G30" s="66" t="s">
        <v>174</v>
      </c>
      <c r="H30" s="13"/>
      <c r="I30" s="17">
        <v>-1125</v>
      </c>
      <c r="J30" s="3"/>
      <c r="K30" s="66" t="s">
        <v>174</v>
      </c>
    </row>
    <row r="31" spans="1:11" ht="3.75" customHeight="1">
      <c r="A31" s="3"/>
      <c r="B31" s="3"/>
      <c r="C31" s="3"/>
      <c r="D31" s="3"/>
      <c r="E31" s="18"/>
      <c r="F31" s="13"/>
      <c r="G31" s="124"/>
      <c r="H31" s="13"/>
      <c r="I31" s="19"/>
      <c r="J31" s="16"/>
      <c r="K31" s="124"/>
    </row>
    <row r="32" spans="1:11" ht="15">
      <c r="A32" s="3"/>
      <c r="B32" s="3"/>
      <c r="C32" s="3"/>
      <c r="D32" s="3"/>
      <c r="E32" s="21"/>
      <c r="F32" s="13"/>
      <c r="G32" s="14"/>
      <c r="H32" s="13"/>
      <c r="I32" s="14"/>
      <c r="J32" s="3"/>
      <c r="K32" s="14"/>
    </row>
    <row r="33" spans="1:11" ht="15">
      <c r="A33" s="6" t="s">
        <v>270</v>
      </c>
      <c r="B33" s="3"/>
      <c r="C33" s="3"/>
      <c r="D33" s="3"/>
      <c r="E33" s="21">
        <f>SUM(E24:E31)</f>
        <v>1035</v>
      </c>
      <c r="F33" s="13"/>
      <c r="G33" s="66" t="s">
        <v>174</v>
      </c>
      <c r="H33" s="13"/>
      <c r="I33" s="21">
        <f>SUM(I24:I31)</f>
        <v>2566</v>
      </c>
      <c r="J33" s="3"/>
      <c r="K33" s="66" t="s">
        <v>174</v>
      </c>
    </row>
    <row r="34" spans="1:11" ht="15">
      <c r="A34" s="3"/>
      <c r="B34" s="3"/>
      <c r="C34" s="3"/>
      <c r="D34" s="3"/>
      <c r="E34" s="21"/>
      <c r="F34" s="13"/>
      <c r="G34" s="14"/>
      <c r="H34" s="13"/>
      <c r="I34" s="14"/>
      <c r="J34" s="3"/>
      <c r="K34" s="14"/>
    </row>
    <row r="35" spans="1:11" ht="15">
      <c r="A35" s="3" t="s">
        <v>23</v>
      </c>
      <c r="B35" s="3"/>
      <c r="C35" s="3"/>
      <c r="D35" s="3"/>
      <c r="E35" s="21">
        <v>-15</v>
      </c>
      <c r="F35" s="13"/>
      <c r="G35" s="66" t="s">
        <v>174</v>
      </c>
      <c r="H35" s="13"/>
      <c r="I35" s="17">
        <v>-49</v>
      </c>
      <c r="J35" s="3"/>
      <c r="K35" s="66" t="s">
        <v>174</v>
      </c>
    </row>
    <row r="36" spans="1:11" ht="3.75" customHeight="1">
      <c r="A36" s="3"/>
      <c r="B36" s="3"/>
      <c r="C36" s="3"/>
      <c r="D36" s="3"/>
      <c r="E36" s="25"/>
      <c r="F36" s="13"/>
      <c r="G36" s="124"/>
      <c r="H36" s="13"/>
      <c r="I36" s="19"/>
      <c r="J36" s="3"/>
      <c r="K36" s="124"/>
    </row>
    <row r="37" spans="1:11" ht="15">
      <c r="A37" s="3"/>
      <c r="B37" s="3"/>
      <c r="C37" s="3"/>
      <c r="D37" s="3"/>
      <c r="E37" s="21"/>
      <c r="F37" s="13"/>
      <c r="G37" s="14"/>
      <c r="H37" s="13"/>
      <c r="I37" s="14"/>
      <c r="J37" s="3"/>
      <c r="K37" s="14"/>
    </row>
    <row r="38" spans="1:11" ht="15">
      <c r="A38" s="3" t="s">
        <v>271</v>
      </c>
      <c r="B38" s="3"/>
      <c r="C38" s="3"/>
      <c r="D38" s="3"/>
      <c r="E38" s="21">
        <f>SUM(E33:E36)</f>
        <v>1020</v>
      </c>
      <c r="F38" s="13"/>
      <c r="G38" s="66" t="s">
        <v>174</v>
      </c>
      <c r="H38" s="13"/>
      <c r="I38" s="21">
        <f>SUM(I33:I36)</f>
        <v>2517</v>
      </c>
      <c r="J38" s="13"/>
      <c r="K38" s="66" t="s">
        <v>174</v>
      </c>
    </row>
    <row r="39" spans="1:11" ht="15">
      <c r="A39" s="3"/>
      <c r="B39" s="3"/>
      <c r="C39" s="3"/>
      <c r="D39" s="3"/>
      <c r="E39" s="21"/>
      <c r="F39" s="13"/>
      <c r="G39" s="14"/>
      <c r="H39" s="13"/>
      <c r="I39" s="14"/>
      <c r="J39" s="3"/>
      <c r="K39" s="14"/>
    </row>
    <row r="40" spans="1:12" ht="15.75">
      <c r="A40" s="3" t="s">
        <v>3</v>
      </c>
      <c r="B40" s="24"/>
      <c r="C40" s="3"/>
      <c r="D40" s="3"/>
      <c r="E40" s="12">
        <v>0</v>
      </c>
      <c r="F40" s="13"/>
      <c r="G40" s="66" t="s">
        <v>174</v>
      </c>
      <c r="H40" s="13"/>
      <c r="I40" s="12">
        <v>0</v>
      </c>
      <c r="J40" s="15"/>
      <c r="K40" s="66" t="s">
        <v>174</v>
      </c>
      <c r="L40" s="23"/>
    </row>
    <row r="41" spans="1:12" ht="3.75" customHeight="1">
      <c r="A41" s="3"/>
      <c r="B41" s="24"/>
      <c r="C41" s="3"/>
      <c r="D41" s="3"/>
      <c r="E41" s="25"/>
      <c r="F41" s="20"/>
      <c r="G41" s="26"/>
      <c r="H41" s="20"/>
      <c r="I41" s="25"/>
      <c r="J41" s="16"/>
      <c r="K41" s="26"/>
      <c r="L41" s="27"/>
    </row>
    <row r="42" spans="1:11" ht="15">
      <c r="A42" s="3"/>
      <c r="B42" s="3"/>
      <c r="C42" s="3"/>
      <c r="D42" s="3"/>
      <c r="E42" s="21"/>
      <c r="F42" s="13"/>
      <c r="G42" s="20"/>
      <c r="H42" s="13"/>
      <c r="I42" s="21"/>
      <c r="J42" s="3"/>
      <c r="K42" s="20"/>
    </row>
    <row r="43" spans="1:11" ht="15">
      <c r="A43" s="3" t="s">
        <v>272</v>
      </c>
      <c r="B43" s="3"/>
      <c r="C43" s="3"/>
      <c r="D43" s="3"/>
      <c r="E43" s="21">
        <f>SUM(E38:E40)</f>
        <v>1020</v>
      </c>
      <c r="F43" s="13"/>
      <c r="G43" s="66" t="s">
        <v>174</v>
      </c>
      <c r="H43" s="13"/>
      <c r="I43" s="21">
        <f>SUM(I38:I40)</f>
        <v>2517</v>
      </c>
      <c r="J43" s="3"/>
      <c r="K43" s="66" t="s">
        <v>174</v>
      </c>
    </row>
    <row r="44" spans="1:11" ht="15">
      <c r="A44" s="3"/>
      <c r="B44" s="3"/>
      <c r="C44" s="3"/>
      <c r="D44" s="3"/>
      <c r="E44" s="21"/>
      <c r="F44" s="13"/>
      <c r="G44" s="20"/>
      <c r="H44" s="13"/>
      <c r="I44" s="21"/>
      <c r="J44" s="3"/>
      <c r="K44" s="20"/>
    </row>
    <row r="45" spans="1:11" ht="15">
      <c r="A45" s="3" t="s">
        <v>273</v>
      </c>
      <c r="B45" s="3"/>
      <c r="C45" s="3"/>
      <c r="D45" s="3"/>
      <c r="E45" s="21">
        <v>0</v>
      </c>
      <c r="F45" s="13"/>
      <c r="G45" s="66" t="s">
        <v>174</v>
      </c>
      <c r="H45" s="13"/>
      <c r="I45" s="21">
        <v>0</v>
      </c>
      <c r="J45" s="3"/>
      <c r="K45" s="66" t="s">
        <v>174</v>
      </c>
    </row>
    <row r="46" spans="1:11" ht="3.75" customHeight="1">
      <c r="A46" s="123"/>
      <c r="E46" s="25"/>
      <c r="F46" s="20"/>
      <c r="G46" s="26"/>
      <c r="H46" s="20"/>
      <c r="I46" s="25"/>
      <c r="J46" s="16"/>
      <c r="K46" s="26"/>
    </row>
    <row r="47" spans="1:11" ht="15">
      <c r="A47" s="123"/>
      <c r="E47" s="21"/>
      <c r="F47" s="13"/>
      <c r="G47" s="20"/>
      <c r="H47" s="13"/>
      <c r="I47" s="21"/>
      <c r="J47" s="3"/>
      <c r="K47" s="20"/>
    </row>
    <row r="48" spans="1:11" ht="15.75" thickBot="1">
      <c r="A48" s="123" t="s">
        <v>22</v>
      </c>
      <c r="E48" s="80">
        <f>SUM(E43:E45)</f>
        <v>1020</v>
      </c>
      <c r="F48" s="13"/>
      <c r="G48" s="125" t="s">
        <v>174</v>
      </c>
      <c r="H48" s="13"/>
      <c r="I48" s="80">
        <f>SUM(I43:I45)</f>
        <v>2517</v>
      </c>
      <c r="J48" s="3"/>
      <c r="K48" s="125" t="s">
        <v>174</v>
      </c>
    </row>
    <row r="49" spans="1:11" ht="15.75" thickTop="1">
      <c r="A49" s="3"/>
      <c r="B49" s="3"/>
      <c r="C49" s="3"/>
      <c r="D49" s="3"/>
      <c r="E49" s="21"/>
      <c r="F49" s="13"/>
      <c r="G49" s="14"/>
      <c r="H49" s="13"/>
      <c r="I49" s="14"/>
      <c r="J49" s="3"/>
      <c r="K49" s="14"/>
    </row>
    <row r="50" spans="1:12" ht="15.75" hidden="1">
      <c r="A50" s="3" t="s">
        <v>71</v>
      </c>
      <c r="B50" s="3"/>
      <c r="C50" s="2"/>
      <c r="D50" s="3"/>
      <c r="E50" s="21">
        <v>140000000</v>
      </c>
      <c r="F50" s="20"/>
      <c r="G50" s="66" t="s">
        <v>174</v>
      </c>
      <c r="H50" s="13"/>
      <c r="I50" s="21">
        <v>140000000</v>
      </c>
      <c r="J50" s="20"/>
      <c r="K50" s="66" t="s">
        <v>174</v>
      </c>
      <c r="L50" s="23"/>
    </row>
    <row r="51" spans="1:12" ht="15.75">
      <c r="A51" s="2" t="s">
        <v>175</v>
      </c>
      <c r="B51" s="3"/>
      <c r="C51" s="3"/>
      <c r="D51" s="3"/>
      <c r="E51" s="12"/>
      <c r="F51" s="13"/>
      <c r="G51" s="13"/>
      <c r="H51" s="13"/>
      <c r="I51" s="12"/>
      <c r="J51" s="11"/>
      <c r="K51" s="3"/>
      <c r="L51" s="23"/>
    </row>
    <row r="52" spans="1:12" ht="15.75">
      <c r="A52" s="2"/>
      <c r="B52" s="24" t="s">
        <v>176</v>
      </c>
      <c r="C52" s="3"/>
      <c r="D52" s="3"/>
      <c r="E52" s="30">
        <f>+(E48*1000)/E50</f>
        <v>0.007285714285714286</v>
      </c>
      <c r="F52" s="32"/>
      <c r="G52" s="66" t="s">
        <v>174</v>
      </c>
      <c r="H52" s="32"/>
      <c r="I52" s="30">
        <f>+(I48*1000)/I50</f>
        <v>0.017978571428571427</v>
      </c>
      <c r="J52" s="33"/>
      <c r="K52" s="66" t="s">
        <v>174</v>
      </c>
      <c r="L52" s="23"/>
    </row>
    <row r="53" spans="1:12" ht="15.75">
      <c r="A53" s="8"/>
      <c r="B53" s="2"/>
      <c r="C53" s="9"/>
      <c r="D53" s="3"/>
      <c r="E53" s="34"/>
      <c r="F53" s="13"/>
      <c r="G53" s="35"/>
      <c r="H53" s="13"/>
      <c r="I53" s="36"/>
      <c r="J53" s="11"/>
      <c r="K53" s="37"/>
      <c r="L53" s="23"/>
    </row>
    <row r="54" spans="1:12" ht="15.75">
      <c r="A54" s="8"/>
      <c r="B54" s="2"/>
      <c r="C54" s="9"/>
      <c r="D54" s="3"/>
      <c r="E54" s="34"/>
      <c r="F54" s="13"/>
      <c r="G54" s="35"/>
      <c r="H54" s="13"/>
      <c r="I54" s="36"/>
      <c r="J54" s="11"/>
      <c r="K54" s="37"/>
      <c r="L54" s="23"/>
    </row>
    <row r="55" spans="1:12" ht="15.75">
      <c r="A55" s="74" t="s">
        <v>93</v>
      </c>
      <c r="B55" s="2"/>
      <c r="C55" s="9"/>
      <c r="D55" s="3"/>
      <c r="E55" s="3"/>
      <c r="F55" s="3"/>
      <c r="G55" s="3"/>
      <c r="H55" s="3"/>
      <c r="I55" s="3"/>
      <c r="J55" s="3"/>
      <c r="K55" s="3"/>
      <c r="L55" s="23"/>
    </row>
    <row r="56" spans="1:12" ht="15.75">
      <c r="A56" s="74" t="s">
        <v>88</v>
      </c>
      <c r="B56" s="2"/>
      <c r="C56" s="9"/>
      <c r="D56" s="2"/>
      <c r="E56" s="3"/>
      <c r="F56" s="3"/>
      <c r="G56" s="3"/>
      <c r="H56" s="3"/>
      <c r="I56" s="3"/>
      <c r="J56" s="3"/>
      <c r="K56" s="3"/>
      <c r="L56" s="23"/>
    </row>
    <row r="57" spans="1:12" ht="15.75">
      <c r="A57" s="8"/>
      <c r="B57" s="2"/>
      <c r="C57" s="9"/>
      <c r="D57" s="3"/>
      <c r="E57" s="36"/>
      <c r="F57" s="13"/>
      <c r="G57" s="13"/>
      <c r="H57" s="13"/>
      <c r="I57" s="12"/>
      <c r="J57" s="11"/>
      <c r="K57" s="3"/>
      <c r="L57" s="23"/>
    </row>
    <row r="58" spans="1:12" ht="15.75">
      <c r="A58" s="74" t="s">
        <v>265</v>
      </c>
      <c r="B58" s="2"/>
      <c r="C58" s="9"/>
      <c r="D58" s="3"/>
      <c r="E58" s="38"/>
      <c r="F58" s="13"/>
      <c r="G58" s="13"/>
      <c r="H58" s="13"/>
      <c r="I58" s="12"/>
      <c r="J58" s="11"/>
      <c r="K58" s="3"/>
      <c r="L58" s="23"/>
    </row>
    <row r="59" spans="1:11" ht="15">
      <c r="A59" s="74" t="s">
        <v>266</v>
      </c>
      <c r="K59" s="67"/>
    </row>
  </sheetData>
  <printOptions/>
  <pageMargins left="0.75" right="0.75" top="0.25" bottom="0.5" header="0.5" footer="0.2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J39"/>
  <sheetViews>
    <sheetView workbookViewId="0" topLeftCell="A2">
      <selection activeCell="J13" sqref="J13"/>
    </sheetView>
  </sheetViews>
  <sheetFormatPr defaultColWidth="9.140625" defaultRowHeight="12.75"/>
  <cols>
    <col min="1" max="1" width="2.7109375" style="0" customWidth="1"/>
    <col min="2" max="2" width="14.7109375" style="0" customWidth="1"/>
    <col min="3" max="3" width="10.421875" style="0" customWidth="1"/>
    <col min="4" max="4" width="13.28125" style="0" customWidth="1"/>
    <col min="5" max="5" width="1.7109375" style="0" customWidth="1"/>
    <col min="6" max="6" width="13.28125" style="0" customWidth="1"/>
    <col min="7" max="7" width="1.7109375" style="0" customWidth="1"/>
    <col min="8" max="8" width="13.28125" style="0" customWidth="1"/>
    <col min="9" max="9" width="1.7109375" style="0" customWidth="1"/>
    <col min="10" max="10" width="13.28125" style="0" customWidth="1"/>
    <col min="11" max="11" width="1.7109375" style="0" customWidth="1"/>
  </cols>
  <sheetData>
    <row r="1" spans="1:7" ht="12.75">
      <c r="A1" s="82"/>
      <c r="B1" s="4"/>
      <c r="C1" s="4"/>
      <c r="D1" s="4"/>
      <c r="E1" s="4"/>
      <c r="F1" s="41"/>
      <c r="G1" s="83"/>
    </row>
    <row r="2" spans="1:7" ht="12.75">
      <c r="A2" s="82"/>
      <c r="B2" s="4"/>
      <c r="C2" s="4"/>
      <c r="D2" s="4"/>
      <c r="E2" s="4"/>
      <c r="F2" s="41"/>
      <c r="G2" s="83"/>
    </row>
    <row r="3" spans="1:7" ht="12.75">
      <c r="A3" s="63"/>
      <c r="B3" s="4"/>
      <c r="C3" s="4"/>
      <c r="D3" s="4"/>
      <c r="E3" s="4"/>
      <c r="F3" s="4"/>
      <c r="G3" s="83"/>
    </row>
    <row r="4" spans="1:7" ht="12.75">
      <c r="A4" s="63"/>
      <c r="B4" s="4"/>
      <c r="C4" s="4"/>
      <c r="D4" s="4"/>
      <c r="E4" s="4"/>
      <c r="F4" s="4"/>
      <c r="G4" s="83"/>
    </row>
    <row r="5" spans="1:10" ht="15">
      <c r="A5" s="75" t="s">
        <v>91</v>
      </c>
      <c r="B5" s="11"/>
      <c r="C5" s="11"/>
      <c r="D5" s="11"/>
      <c r="E5" s="11"/>
      <c r="F5" s="11"/>
      <c r="G5" s="81"/>
      <c r="H5" s="76"/>
      <c r="I5" s="76"/>
      <c r="J5" s="76"/>
    </row>
    <row r="6" spans="1:10" ht="15">
      <c r="A6" s="110" t="s">
        <v>0</v>
      </c>
      <c r="B6" s="11"/>
      <c r="C6" s="11"/>
      <c r="D6" s="11"/>
      <c r="E6" s="11"/>
      <c r="F6" s="11"/>
      <c r="G6" s="81"/>
      <c r="H6" s="76"/>
      <c r="I6" s="76"/>
      <c r="J6" s="76"/>
    </row>
    <row r="7" spans="1:7" ht="15">
      <c r="A7" s="2"/>
      <c r="B7" s="3"/>
      <c r="C7" s="3"/>
      <c r="D7" s="3"/>
      <c r="E7" s="3"/>
      <c r="F7" s="3"/>
      <c r="G7" s="72"/>
    </row>
    <row r="8" spans="1:7" ht="14.25">
      <c r="A8" s="70" t="s">
        <v>72</v>
      </c>
      <c r="G8" s="72"/>
    </row>
    <row r="9" spans="1:7" ht="12.75">
      <c r="A9" s="69"/>
      <c r="G9" s="72"/>
    </row>
    <row r="10" spans="1:7" ht="15">
      <c r="A10" s="8" t="s">
        <v>169</v>
      </c>
      <c r="B10" s="2"/>
      <c r="C10" s="2"/>
      <c r="D10" s="3"/>
      <c r="E10" s="4"/>
      <c r="F10" s="3"/>
      <c r="G10" s="72"/>
    </row>
    <row r="11" spans="1:7" ht="15">
      <c r="A11" s="2" t="s">
        <v>19</v>
      </c>
      <c r="B11" s="2"/>
      <c r="C11" s="2"/>
      <c r="D11" s="2"/>
      <c r="E11" s="4"/>
      <c r="F11" s="3"/>
      <c r="G11" s="72"/>
    </row>
    <row r="12" spans="1:10" ht="15">
      <c r="A12" s="45"/>
      <c r="B12" s="45"/>
      <c r="C12" s="45"/>
      <c r="D12" s="45"/>
      <c r="E12" s="45"/>
      <c r="F12" s="45"/>
      <c r="G12" s="45"/>
      <c r="H12" s="45"/>
      <c r="I12" s="45"/>
      <c r="J12" s="45"/>
    </row>
    <row r="13" spans="1:10" ht="15">
      <c r="A13" s="44" t="s">
        <v>159</v>
      </c>
      <c r="B13" s="44"/>
      <c r="C13" s="44"/>
      <c r="D13" s="45"/>
      <c r="E13" s="45"/>
      <c r="F13" s="45"/>
      <c r="G13" s="45"/>
      <c r="H13" s="45"/>
      <c r="I13" s="45"/>
      <c r="J13" s="45"/>
    </row>
    <row r="14" spans="1:10" ht="15">
      <c r="A14" s="46" t="s">
        <v>160</v>
      </c>
      <c r="B14" s="46"/>
      <c r="C14" s="46"/>
      <c r="D14" s="45"/>
      <c r="E14" s="45"/>
      <c r="F14" s="45"/>
      <c r="G14" s="45"/>
      <c r="H14" s="45"/>
      <c r="I14" s="45"/>
      <c r="J14" s="45"/>
    </row>
    <row r="15" spans="1:10" ht="14.25">
      <c r="A15" s="47"/>
      <c r="B15" s="47"/>
      <c r="C15" s="47"/>
      <c r="D15" s="47"/>
      <c r="E15" s="47"/>
      <c r="F15" s="47"/>
      <c r="G15" s="47"/>
      <c r="H15" s="47"/>
      <c r="I15" s="47"/>
      <c r="J15" s="47"/>
    </row>
    <row r="16" spans="1:10" ht="14.25">
      <c r="A16" s="47"/>
      <c r="B16" s="47"/>
      <c r="C16" s="47"/>
      <c r="D16" s="48"/>
      <c r="E16" s="48"/>
      <c r="F16" s="49"/>
      <c r="G16" s="48"/>
      <c r="H16" s="48" t="s">
        <v>24</v>
      </c>
      <c r="I16" s="47"/>
      <c r="J16" s="47"/>
    </row>
    <row r="17" spans="1:10" ht="14.25">
      <c r="A17" s="47"/>
      <c r="B17" s="47"/>
      <c r="C17" s="47"/>
      <c r="D17" s="47" t="s">
        <v>25</v>
      </c>
      <c r="E17" s="47"/>
      <c r="F17" s="47" t="s">
        <v>25</v>
      </c>
      <c r="G17" s="47"/>
      <c r="H17" s="47" t="s">
        <v>26</v>
      </c>
      <c r="I17" s="47"/>
      <c r="J17" s="47"/>
    </row>
    <row r="18" spans="1:10" ht="14.25">
      <c r="A18" s="44" t="s">
        <v>20</v>
      </c>
      <c r="B18" s="44"/>
      <c r="C18" s="44"/>
      <c r="D18" s="50" t="s">
        <v>27</v>
      </c>
      <c r="E18" s="50"/>
      <c r="F18" s="50" t="s">
        <v>28</v>
      </c>
      <c r="G18" s="50"/>
      <c r="H18" s="50" t="s">
        <v>29</v>
      </c>
      <c r="I18" s="50"/>
      <c r="J18" s="50" t="s">
        <v>21</v>
      </c>
    </row>
    <row r="19" spans="1:10" ht="15">
      <c r="A19" s="45"/>
      <c r="B19" s="47"/>
      <c r="C19" s="47"/>
      <c r="D19" s="47" t="s">
        <v>1</v>
      </c>
      <c r="E19" s="45"/>
      <c r="F19" s="47" t="s">
        <v>1</v>
      </c>
      <c r="G19" s="45"/>
      <c r="H19" s="47" t="s">
        <v>1</v>
      </c>
      <c r="I19" s="45"/>
      <c r="J19" s="47" t="s">
        <v>1</v>
      </c>
    </row>
    <row r="20" spans="1:10" ht="15">
      <c r="A20" s="45"/>
      <c r="B20" s="47"/>
      <c r="C20" s="47"/>
      <c r="D20" s="47"/>
      <c r="E20" s="45"/>
      <c r="F20" s="47"/>
      <c r="G20" s="45"/>
      <c r="H20" s="47"/>
      <c r="I20" s="45"/>
      <c r="J20" s="47"/>
    </row>
    <row r="21" spans="1:10" ht="15">
      <c r="A21" s="51" t="s">
        <v>166</v>
      </c>
      <c r="B21" s="51"/>
      <c r="C21" s="51"/>
      <c r="D21" s="52">
        <v>1000</v>
      </c>
      <c r="E21" s="53"/>
      <c r="F21" s="54">
        <v>182</v>
      </c>
      <c r="G21" s="53"/>
      <c r="H21" s="54">
        <v>2472</v>
      </c>
      <c r="I21" s="53"/>
      <c r="J21" s="52">
        <f>SUM(D21:H21)</f>
        <v>3654</v>
      </c>
    </row>
    <row r="22" spans="1:10" ht="15">
      <c r="A22" s="51"/>
      <c r="B22" s="51"/>
      <c r="C22" s="51"/>
      <c r="D22" s="52"/>
      <c r="E22" s="53"/>
      <c r="F22" s="54"/>
      <c r="G22" s="53"/>
      <c r="H22" s="54"/>
      <c r="I22" s="53"/>
      <c r="J22" s="52"/>
    </row>
    <row r="23" spans="1:10" ht="15">
      <c r="A23" s="45" t="s">
        <v>161</v>
      </c>
      <c r="B23" s="45"/>
      <c r="C23" s="45"/>
      <c r="D23" s="53">
        <v>500</v>
      </c>
      <c r="E23" s="53"/>
      <c r="F23" s="54">
        <v>0</v>
      </c>
      <c r="G23" s="53"/>
      <c r="H23" s="54">
        <v>0</v>
      </c>
      <c r="I23" s="53"/>
      <c r="J23" s="52">
        <f>SUM(D23:H23)</f>
        <v>500</v>
      </c>
    </row>
    <row r="24" spans="1:10" ht="15">
      <c r="A24" s="45"/>
      <c r="B24" s="45"/>
      <c r="C24" s="45"/>
      <c r="D24" s="53"/>
      <c r="E24" s="53"/>
      <c r="F24" s="54"/>
      <c r="G24" s="53"/>
      <c r="H24" s="54"/>
      <c r="I24" s="53"/>
      <c r="J24" s="52"/>
    </row>
    <row r="25" spans="1:10" ht="15">
      <c r="A25" s="45" t="s">
        <v>162</v>
      </c>
      <c r="B25" s="45"/>
      <c r="C25" s="45"/>
      <c r="D25" s="53"/>
      <c r="E25" s="53"/>
      <c r="F25" s="54"/>
      <c r="G25" s="53"/>
      <c r="H25" s="54"/>
      <c r="I25" s="53"/>
      <c r="J25" s="52"/>
    </row>
    <row r="26" spans="1:10" ht="15">
      <c r="A26" s="45"/>
      <c r="B26" s="120" t="s">
        <v>164</v>
      </c>
      <c r="C26" s="45"/>
      <c r="D26" s="53"/>
      <c r="E26" s="53"/>
      <c r="F26" s="54"/>
      <c r="G26" s="53"/>
      <c r="H26" s="54"/>
      <c r="I26" s="53"/>
      <c r="J26" s="52"/>
    </row>
    <row r="27" spans="1:10" ht="15">
      <c r="A27" s="45"/>
      <c r="B27" s="120" t="s">
        <v>165</v>
      </c>
      <c r="C27" s="45"/>
      <c r="D27" s="53">
        <v>6395</v>
      </c>
      <c r="E27" s="53"/>
      <c r="F27" s="54">
        <v>10105</v>
      </c>
      <c r="G27" s="53"/>
      <c r="H27" s="54">
        <v>0</v>
      </c>
      <c r="I27" s="53"/>
      <c r="J27" s="52">
        <f>SUM(D27:H27)</f>
        <v>16500</v>
      </c>
    </row>
    <row r="28" spans="1:10" ht="15">
      <c r="A28" s="120"/>
      <c r="B28" s="120"/>
      <c r="C28" s="45"/>
      <c r="D28" s="53"/>
      <c r="E28" s="53"/>
      <c r="F28" s="54"/>
      <c r="G28" s="53"/>
      <c r="H28" s="54"/>
      <c r="I28" s="53"/>
      <c r="J28" s="52"/>
    </row>
    <row r="29" spans="1:10" ht="15">
      <c r="A29" s="45" t="s">
        <v>163</v>
      </c>
      <c r="B29" s="45"/>
      <c r="C29" s="45"/>
      <c r="D29" s="53">
        <v>6105</v>
      </c>
      <c r="E29" s="53"/>
      <c r="F29" s="54">
        <v>-6105</v>
      </c>
      <c r="G29" s="53"/>
      <c r="H29" s="54">
        <v>0</v>
      </c>
      <c r="I29" s="53"/>
      <c r="J29" s="52">
        <f>SUM(D29:H29)</f>
        <v>0</v>
      </c>
    </row>
    <row r="30" spans="1:10" ht="15">
      <c r="A30" s="45"/>
      <c r="B30" s="45"/>
      <c r="C30" s="45"/>
      <c r="D30" s="53"/>
      <c r="E30" s="53"/>
      <c r="F30" s="54"/>
      <c r="G30" s="53"/>
      <c r="H30" s="54"/>
      <c r="I30" s="53"/>
      <c r="J30" s="52"/>
    </row>
    <row r="31" spans="1:10" ht="15">
      <c r="A31" s="45" t="s">
        <v>63</v>
      </c>
      <c r="B31" s="45"/>
      <c r="C31" s="45"/>
      <c r="D31" s="52">
        <v>0</v>
      </c>
      <c r="E31" s="53"/>
      <c r="F31" s="54">
        <v>0</v>
      </c>
      <c r="G31" s="53"/>
      <c r="H31" s="54">
        <v>2433</v>
      </c>
      <c r="I31" s="53"/>
      <c r="J31" s="52">
        <f>SUM(D31:H31)</f>
        <v>2433</v>
      </c>
    </row>
    <row r="32" spans="1:10" ht="3.75" customHeight="1">
      <c r="A32" s="55"/>
      <c r="B32" s="47"/>
      <c r="C32" s="47"/>
      <c r="D32" s="56"/>
      <c r="E32" s="56"/>
      <c r="F32" s="57"/>
      <c r="G32" s="56"/>
      <c r="H32" s="57"/>
      <c r="I32" s="53"/>
      <c r="J32" s="56"/>
    </row>
    <row r="33" spans="1:10" ht="6" customHeight="1">
      <c r="A33" s="45"/>
      <c r="B33" s="45"/>
      <c r="C33" s="45"/>
      <c r="D33" s="53"/>
      <c r="E33" s="53"/>
      <c r="F33" s="58"/>
      <c r="G33" s="53"/>
      <c r="H33" s="58"/>
      <c r="I33" s="53"/>
      <c r="J33" s="58"/>
    </row>
    <row r="34" spans="1:10" ht="15">
      <c r="A34" s="45" t="s">
        <v>167</v>
      </c>
      <c r="B34" s="51"/>
      <c r="C34" s="51"/>
      <c r="D34" s="59">
        <f>SUM(D21:D32)</f>
        <v>14000</v>
      </c>
      <c r="E34" s="59"/>
      <c r="F34" s="59">
        <f>SUM(F21:F32)</f>
        <v>4182</v>
      </c>
      <c r="G34" s="59"/>
      <c r="H34" s="59">
        <f>SUM(H21:H32)</f>
        <v>4905</v>
      </c>
      <c r="I34" s="59"/>
      <c r="J34" s="59">
        <f>SUM(J21:J32)</f>
        <v>23087</v>
      </c>
    </row>
    <row r="35" spans="1:10" ht="15">
      <c r="A35" s="45"/>
      <c r="B35" s="51"/>
      <c r="C35" s="51"/>
      <c r="D35" s="59"/>
      <c r="E35" s="59"/>
      <c r="F35" s="59"/>
      <c r="G35" s="59"/>
      <c r="H35" s="59"/>
      <c r="I35" s="59"/>
      <c r="J35" s="59"/>
    </row>
    <row r="36" spans="1:10" ht="15">
      <c r="A36" s="45" t="s">
        <v>65</v>
      </c>
      <c r="B36" s="45"/>
      <c r="C36" s="45"/>
      <c r="D36" s="60">
        <v>0</v>
      </c>
      <c r="E36" s="60"/>
      <c r="F36" s="60">
        <v>0</v>
      </c>
      <c r="G36" s="60"/>
      <c r="H36" s="60">
        <v>2517</v>
      </c>
      <c r="I36" s="60"/>
      <c r="J36" s="59">
        <f>SUM(D36:I36)</f>
        <v>2517</v>
      </c>
    </row>
    <row r="37" spans="1:10" ht="3.75" customHeight="1">
      <c r="A37" s="45"/>
      <c r="B37" s="45"/>
      <c r="C37" s="45"/>
      <c r="D37" s="61"/>
      <c r="E37" s="60"/>
      <c r="F37" s="61"/>
      <c r="G37" s="60"/>
      <c r="H37" s="61"/>
      <c r="I37" s="59"/>
      <c r="J37" s="61"/>
    </row>
    <row r="38" spans="1:10" ht="18" customHeight="1" thickBot="1">
      <c r="A38" s="45" t="s">
        <v>168</v>
      </c>
      <c r="B38" s="45"/>
      <c r="C38" s="45"/>
      <c r="D38" s="62">
        <f>SUM(D34:D37)</f>
        <v>14000</v>
      </c>
      <c r="E38" s="59"/>
      <c r="F38" s="62">
        <f>SUM(F34:F37)</f>
        <v>4182</v>
      </c>
      <c r="G38" s="59"/>
      <c r="H38" s="62">
        <f>SUM(H34:H37)</f>
        <v>7422</v>
      </c>
      <c r="I38" s="59"/>
      <c r="J38" s="62">
        <f>SUM(J34:J37)</f>
        <v>25604</v>
      </c>
    </row>
    <row r="39" spans="1:10" ht="15">
      <c r="A39" s="45"/>
      <c r="B39" s="45"/>
      <c r="C39" s="45"/>
      <c r="D39" s="52"/>
      <c r="E39" s="52"/>
      <c r="F39" s="52"/>
      <c r="G39" s="52"/>
      <c r="H39" s="52"/>
      <c r="I39" s="52"/>
      <c r="J39" s="52"/>
    </row>
  </sheetData>
  <printOptions/>
  <pageMargins left="0.75" right="0.75" top="0.25" bottom="0.5" header="0.5" footer="0.2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65"/>
  <sheetViews>
    <sheetView workbookViewId="0" topLeftCell="A44">
      <selection activeCell="D33" sqref="D33"/>
    </sheetView>
  </sheetViews>
  <sheetFormatPr defaultColWidth="9.140625" defaultRowHeight="12.75"/>
  <cols>
    <col min="1" max="2" width="2.7109375" style="128" customWidth="1"/>
    <col min="3" max="6" width="5.421875" style="128" customWidth="1"/>
    <col min="7" max="7" width="31.421875" style="128" customWidth="1"/>
    <col min="8" max="8" width="12.7109375" style="128" customWidth="1"/>
    <col min="9" max="9" width="1.7109375" style="128" customWidth="1"/>
    <col min="10" max="10" width="12.7109375" style="128" customWidth="1"/>
    <col min="11" max="11" width="2.140625" style="128" customWidth="1"/>
    <col min="12" max="16384" width="9.140625" style="128" customWidth="1"/>
  </cols>
  <sheetData>
    <row r="1" spans="1:7" ht="12.75">
      <c r="A1" s="82"/>
      <c r="B1" s="4"/>
      <c r="C1" s="4"/>
      <c r="D1" s="4"/>
      <c r="E1" s="4"/>
      <c r="F1" s="41"/>
      <c r="G1" s="83"/>
    </row>
    <row r="2" spans="1:7" ht="12.75">
      <c r="A2" s="82"/>
      <c r="B2" s="4"/>
      <c r="C2" s="4"/>
      <c r="D2" s="4"/>
      <c r="E2" s="4"/>
      <c r="F2" s="41"/>
      <c r="G2" s="83"/>
    </row>
    <row r="3" spans="1:7" ht="12.75">
      <c r="A3" s="63"/>
      <c r="B3" s="4"/>
      <c r="C3" s="4"/>
      <c r="D3" s="4"/>
      <c r="E3" s="4"/>
      <c r="F3" s="4"/>
      <c r="G3" s="83"/>
    </row>
    <row r="4" spans="1:7" ht="12.75">
      <c r="A4" s="63"/>
      <c r="B4" s="4"/>
      <c r="C4" s="4"/>
      <c r="D4" s="4"/>
      <c r="E4" s="4"/>
      <c r="F4" s="4"/>
      <c r="G4" s="83"/>
    </row>
    <row r="5" spans="1:10" ht="15">
      <c r="A5" s="75" t="s">
        <v>91</v>
      </c>
      <c r="B5" s="11"/>
      <c r="C5" s="11"/>
      <c r="D5" s="11"/>
      <c r="E5" s="11"/>
      <c r="F5" s="11"/>
      <c r="G5" s="81"/>
      <c r="H5" s="76"/>
      <c r="I5" s="76"/>
      <c r="J5" s="76"/>
    </row>
    <row r="6" spans="1:10" ht="15">
      <c r="A6" s="110" t="s">
        <v>0</v>
      </c>
      <c r="B6" s="11"/>
      <c r="C6" s="11"/>
      <c r="D6" s="11"/>
      <c r="E6" s="11"/>
      <c r="F6" s="11"/>
      <c r="G6" s="81"/>
      <c r="H6" s="76"/>
      <c r="I6" s="76"/>
      <c r="J6" s="76"/>
    </row>
    <row r="7" spans="1:7" ht="15">
      <c r="A7" s="2"/>
      <c r="B7" s="3"/>
      <c r="C7" s="3"/>
      <c r="D7" s="3"/>
      <c r="E7" s="3"/>
      <c r="F7" s="3"/>
      <c r="G7" s="72"/>
    </row>
    <row r="8" spans="1:10" ht="14.25">
      <c r="A8" s="70" t="s">
        <v>72</v>
      </c>
      <c r="G8" s="72"/>
      <c r="J8" s="72"/>
    </row>
    <row r="9" spans="1:10" ht="12.75">
      <c r="A9" s="69"/>
      <c r="G9" s="72"/>
      <c r="J9" s="72"/>
    </row>
    <row r="10" spans="1:10" ht="15">
      <c r="A10" s="8" t="s">
        <v>169</v>
      </c>
      <c r="B10" s="2"/>
      <c r="C10" s="2"/>
      <c r="D10" s="3"/>
      <c r="E10" s="4"/>
      <c r="F10" s="3"/>
      <c r="G10" s="72"/>
      <c r="J10" s="72"/>
    </row>
    <row r="11" spans="1:10" ht="15">
      <c r="A11" s="2" t="s">
        <v>19</v>
      </c>
      <c r="B11" s="2"/>
      <c r="C11" s="2"/>
      <c r="D11" s="2"/>
      <c r="E11" s="4"/>
      <c r="F11" s="3"/>
      <c r="G11" s="72"/>
      <c r="J11" s="72"/>
    </row>
    <row r="12" spans="1:10" ht="15">
      <c r="A12" s="45"/>
      <c r="B12" s="45"/>
      <c r="C12" s="45"/>
      <c r="D12" s="45"/>
      <c r="E12" s="45"/>
      <c r="F12" s="45"/>
      <c r="G12" s="45"/>
      <c r="H12" s="45"/>
      <c r="I12" s="45"/>
      <c r="J12" s="51"/>
    </row>
    <row r="13" spans="1:11" ht="15">
      <c r="A13" s="44" t="s">
        <v>241</v>
      </c>
      <c r="B13" s="129"/>
      <c r="C13" s="123"/>
      <c r="D13" s="123"/>
      <c r="E13" s="123"/>
      <c r="F13" s="123"/>
      <c r="G13" s="123"/>
      <c r="H13" s="123"/>
      <c r="I13" s="123"/>
      <c r="J13" s="130"/>
      <c r="K13" s="123"/>
    </row>
    <row r="14" spans="1:11" ht="15">
      <c r="A14" s="46" t="s">
        <v>242</v>
      </c>
      <c r="B14" s="127"/>
      <c r="C14" s="123"/>
      <c r="D14" s="123"/>
      <c r="E14" s="123"/>
      <c r="F14" s="123"/>
      <c r="G14" s="123"/>
      <c r="H14" s="123"/>
      <c r="I14" s="123"/>
      <c r="J14" s="130"/>
      <c r="K14" s="123"/>
    </row>
    <row r="15" spans="1:11" ht="15">
      <c r="A15" s="123"/>
      <c r="B15" s="123"/>
      <c r="C15" s="123"/>
      <c r="D15" s="123"/>
      <c r="E15" s="123"/>
      <c r="F15" s="123"/>
      <c r="G15" s="123"/>
      <c r="H15" s="123"/>
      <c r="I15" s="123"/>
      <c r="J15" s="130"/>
      <c r="K15" s="123"/>
    </row>
    <row r="16" spans="1:11" ht="15">
      <c r="A16" s="123"/>
      <c r="B16" s="123"/>
      <c r="C16" s="123"/>
      <c r="D16" s="123"/>
      <c r="E16" s="123"/>
      <c r="F16" s="123"/>
      <c r="G16" s="123"/>
      <c r="H16" s="157" t="s">
        <v>260</v>
      </c>
      <c r="I16" s="123"/>
      <c r="J16" s="130"/>
      <c r="K16" s="123"/>
    </row>
    <row r="17" spans="1:11" ht="15">
      <c r="A17" s="130"/>
      <c r="B17" s="130"/>
      <c r="C17" s="130"/>
      <c r="D17" s="130"/>
      <c r="E17" s="130"/>
      <c r="F17" s="130"/>
      <c r="G17" s="130"/>
      <c r="H17" s="131" t="s">
        <v>94</v>
      </c>
      <c r="I17" s="131"/>
      <c r="J17" s="131"/>
      <c r="K17" s="130"/>
    </row>
    <row r="18" spans="1:11" ht="15">
      <c r="A18" s="130"/>
      <c r="B18" s="130"/>
      <c r="C18" s="130"/>
      <c r="D18" s="130"/>
      <c r="E18" s="130"/>
      <c r="F18" s="130"/>
      <c r="G18" s="130"/>
      <c r="H18" s="132" t="s">
        <v>92</v>
      </c>
      <c r="I18" s="132"/>
      <c r="J18" s="132"/>
      <c r="K18" s="130"/>
    </row>
    <row r="19" spans="1:11" ht="15">
      <c r="A19" s="133" t="s">
        <v>196</v>
      </c>
      <c r="B19" s="133"/>
      <c r="C19" s="130"/>
      <c r="D19" s="130"/>
      <c r="E19" s="130"/>
      <c r="F19" s="130"/>
      <c r="G19" s="130"/>
      <c r="H19" s="134"/>
      <c r="I19" s="134"/>
      <c r="J19" s="134"/>
      <c r="K19" s="130"/>
    </row>
    <row r="20" spans="1:11" ht="15">
      <c r="A20" s="130" t="s">
        <v>63</v>
      </c>
      <c r="B20" s="130"/>
      <c r="C20" s="130"/>
      <c r="D20" s="130"/>
      <c r="E20" s="130"/>
      <c r="F20" s="130"/>
      <c r="G20" s="130"/>
      <c r="H20" s="135">
        <v>2517</v>
      </c>
      <c r="I20" s="135"/>
      <c r="J20" s="135"/>
      <c r="K20" s="130"/>
    </row>
    <row r="21" spans="1:11" ht="15">
      <c r="A21" s="130" t="s">
        <v>197</v>
      </c>
      <c r="B21" s="130"/>
      <c r="C21" s="130"/>
      <c r="D21" s="130"/>
      <c r="E21" s="130"/>
      <c r="F21" s="130"/>
      <c r="G21" s="130"/>
      <c r="H21" s="135"/>
      <c r="I21" s="135"/>
      <c r="J21" s="135"/>
      <c r="K21" s="130"/>
    </row>
    <row r="22" spans="1:11" ht="15">
      <c r="A22" s="130"/>
      <c r="B22" s="130" t="s">
        <v>243</v>
      </c>
      <c r="C22" s="130"/>
      <c r="D22" s="130"/>
      <c r="E22" s="130"/>
      <c r="F22" s="130"/>
      <c r="G22" s="130"/>
      <c r="H22" s="135">
        <v>385</v>
      </c>
      <c r="I22" s="135"/>
      <c r="J22" s="135"/>
      <c r="K22" s="130"/>
    </row>
    <row r="23" spans="1:11" ht="15">
      <c r="A23" s="130"/>
      <c r="B23" s="130" t="s">
        <v>198</v>
      </c>
      <c r="C23" s="130"/>
      <c r="D23" s="130"/>
      <c r="E23" s="130"/>
      <c r="F23" s="130"/>
      <c r="G23" s="130"/>
      <c r="H23" s="135">
        <v>740</v>
      </c>
      <c r="I23" s="135"/>
      <c r="J23" s="135"/>
      <c r="K23" s="130"/>
    </row>
    <row r="24" spans="1:11" ht="15">
      <c r="A24" s="130"/>
      <c r="B24" s="130" t="s">
        <v>244</v>
      </c>
      <c r="C24" s="130"/>
      <c r="D24" s="130"/>
      <c r="E24" s="130"/>
      <c r="F24" s="130"/>
      <c r="G24" s="130"/>
      <c r="H24" s="135">
        <v>49</v>
      </c>
      <c r="I24" s="135"/>
      <c r="J24" s="135"/>
      <c r="K24" s="130"/>
    </row>
    <row r="25" spans="1:11" ht="3.75" customHeight="1">
      <c r="A25" s="130"/>
      <c r="B25" s="130"/>
      <c r="C25" s="136"/>
      <c r="D25" s="130"/>
      <c r="E25" s="130"/>
      <c r="F25" s="130"/>
      <c r="G25" s="130"/>
      <c r="H25" s="137"/>
      <c r="I25" s="135"/>
      <c r="J25" s="135"/>
      <c r="K25" s="130"/>
    </row>
    <row r="26" spans="1:11" ht="18" customHeight="1">
      <c r="A26" s="138" t="s">
        <v>199</v>
      </c>
      <c r="B26" s="138"/>
      <c r="C26" s="130"/>
      <c r="D26" s="130"/>
      <c r="E26" s="130"/>
      <c r="F26" s="130"/>
      <c r="G26" s="130"/>
      <c r="H26" s="135">
        <f>SUM(H20:H25)</f>
        <v>3691</v>
      </c>
      <c r="I26" s="135"/>
      <c r="J26" s="135"/>
      <c r="K26" s="130"/>
    </row>
    <row r="27" spans="1:11" ht="15">
      <c r="A27" s="136" t="s">
        <v>246</v>
      </c>
      <c r="B27" s="136"/>
      <c r="C27" s="130"/>
      <c r="D27" s="130"/>
      <c r="E27" s="130"/>
      <c r="F27" s="130"/>
      <c r="G27" s="130"/>
      <c r="H27" s="135"/>
      <c r="I27" s="135"/>
      <c r="J27" s="135"/>
      <c r="K27" s="130"/>
    </row>
    <row r="28" spans="1:11" ht="15">
      <c r="A28" s="136"/>
      <c r="B28" s="136" t="s">
        <v>247</v>
      </c>
      <c r="C28" s="130"/>
      <c r="D28" s="130"/>
      <c r="E28" s="130"/>
      <c r="F28" s="130"/>
      <c r="G28" s="130"/>
      <c r="H28" s="135">
        <f>ROUND('CF Workings'!D37,0)</f>
        <v>-649</v>
      </c>
      <c r="I28" s="135"/>
      <c r="J28" s="135"/>
      <c r="K28" s="130"/>
    </row>
    <row r="29" spans="1:11" ht="15">
      <c r="A29" s="136"/>
      <c r="B29" s="136" t="s">
        <v>248</v>
      </c>
      <c r="C29" s="130"/>
      <c r="D29" s="130"/>
      <c r="E29" s="130"/>
      <c r="F29" s="130"/>
      <c r="G29" s="139"/>
      <c r="H29" s="137">
        <f>ROUND('CF Workings'!D48,0)</f>
        <v>415</v>
      </c>
      <c r="I29" s="135"/>
      <c r="J29" s="135"/>
      <c r="K29" s="130"/>
    </row>
    <row r="30" spans="1:11" ht="15">
      <c r="A30" s="136" t="s">
        <v>200</v>
      </c>
      <c r="B30" s="136"/>
      <c r="C30" s="138"/>
      <c r="D30" s="130"/>
      <c r="E30" s="130"/>
      <c r="F30" s="130"/>
      <c r="G30" s="130"/>
      <c r="H30" s="135">
        <f>SUM(H26:H29)</f>
        <v>3457</v>
      </c>
      <c r="I30" s="135"/>
      <c r="J30" s="135"/>
      <c r="K30" s="130"/>
    </row>
    <row r="31" spans="1:11" ht="15">
      <c r="A31" s="130" t="s">
        <v>259</v>
      </c>
      <c r="B31" s="130"/>
      <c r="C31" s="130"/>
      <c r="D31" s="130"/>
      <c r="E31" s="130"/>
      <c r="F31" s="130"/>
      <c r="G31" s="130"/>
      <c r="H31" s="135">
        <f>ROUND('CF Workings'!D17,0)</f>
        <v>-306</v>
      </c>
      <c r="I31" s="135"/>
      <c r="J31" s="135"/>
      <c r="K31" s="130"/>
    </row>
    <row r="32" spans="1:11" ht="15">
      <c r="A32" s="138" t="s">
        <v>202</v>
      </c>
      <c r="B32" s="138"/>
      <c r="C32" s="130"/>
      <c r="D32" s="130"/>
      <c r="E32" s="130"/>
      <c r="F32" s="130"/>
      <c r="G32" s="130"/>
      <c r="H32" s="140">
        <f>SUM(H30:H31)</f>
        <v>3151</v>
      </c>
      <c r="I32" s="135"/>
      <c r="J32" s="135"/>
      <c r="K32" s="130"/>
    </row>
    <row r="33" spans="1:11" ht="15">
      <c r="A33" s="130"/>
      <c r="B33" s="130"/>
      <c r="C33" s="130"/>
      <c r="D33" s="130"/>
      <c r="E33" s="130"/>
      <c r="F33" s="130"/>
      <c r="G33" s="130"/>
      <c r="H33" s="135"/>
      <c r="I33" s="135"/>
      <c r="J33" s="135"/>
      <c r="K33" s="130"/>
    </row>
    <row r="34" spans="1:11" ht="15">
      <c r="A34" s="133" t="s">
        <v>203</v>
      </c>
      <c r="B34" s="133"/>
      <c r="C34" s="130"/>
      <c r="D34" s="130"/>
      <c r="E34" s="130"/>
      <c r="F34" s="130"/>
      <c r="G34" s="130"/>
      <c r="H34" s="135"/>
      <c r="I34" s="135"/>
      <c r="J34" s="135"/>
      <c r="K34" s="130"/>
    </row>
    <row r="35" spans="1:11" ht="15">
      <c r="A35" s="136" t="s">
        <v>204</v>
      </c>
      <c r="B35" s="136"/>
      <c r="C35" s="130"/>
      <c r="D35" s="130"/>
      <c r="E35" s="130"/>
      <c r="F35" s="130"/>
      <c r="G35" s="130"/>
      <c r="H35" s="135">
        <f>-ROUND('CF Workings'!D8,0)</f>
        <v>-2913</v>
      </c>
      <c r="I35" s="135"/>
      <c r="J35" s="135"/>
      <c r="K35" s="130"/>
    </row>
    <row r="36" spans="1:11" ht="3.75" customHeight="1">
      <c r="A36" s="136"/>
      <c r="B36" s="136"/>
      <c r="C36" s="130"/>
      <c r="D36" s="130"/>
      <c r="E36" s="130"/>
      <c r="F36" s="130"/>
      <c r="G36" s="130"/>
      <c r="H36" s="137"/>
      <c r="I36" s="135"/>
      <c r="J36" s="135"/>
      <c r="K36" s="130"/>
    </row>
    <row r="37" spans="1:11" ht="15">
      <c r="A37" s="138" t="s">
        <v>205</v>
      </c>
      <c r="B37" s="138"/>
      <c r="C37" s="130"/>
      <c r="D37" s="130"/>
      <c r="E37" s="130"/>
      <c r="F37" s="130"/>
      <c r="G37" s="130"/>
      <c r="H37" s="135">
        <f>SUM(H35:H36)</f>
        <v>-2913</v>
      </c>
      <c r="I37" s="135"/>
      <c r="J37" s="135"/>
      <c r="K37" s="130"/>
    </row>
    <row r="38" spans="1:11" ht="3.75" customHeight="1">
      <c r="A38" s="138"/>
      <c r="B38" s="138"/>
      <c r="C38" s="130"/>
      <c r="D38" s="130"/>
      <c r="E38" s="130"/>
      <c r="F38" s="130"/>
      <c r="G38" s="130"/>
      <c r="H38" s="137"/>
      <c r="I38" s="135"/>
      <c r="J38" s="135"/>
      <c r="K38" s="130"/>
    </row>
    <row r="39" spans="1:11" ht="15">
      <c r="A39" s="130"/>
      <c r="B39" s="130"/>
      <c r="C39" s="130"/>
      <c r="D39" s="130"/>
      <c r="E39" s="130"/>
      <c r="F39" s="130"/>
      <c r="G39" s="130"/>
      <c r="H39" s="135"/>
      <c r="I39" s="135"/>
      <c r="J39" s="135"/>
      <c r="K39" s="130"/>
    </row>
    <row r="40" spans="1:11" ht="15">
      <c r="A40" s="141" t="s">
        <v>206</v>
      </c>
      <c r="B40" s="141"/>
      <c r="C40" s="130"/>
      <c r="D40" s="130"/>
      <c r="E40" s="130"/>
      <c r="F40" s="130"/>
      <c r="G40" s="130"/>
      <c r="H40" s="135"/>
      <c r="I40" s="135"/>
      <c r="J40" s="135"/>
      <c r="K40" s="130"/>
    </row>
    <row r="41" spans="1:11" ht="15">
      <c r="A41" s="136" t="s">
        <v>207</v>
      </c>
      <c r="B41" s="136"/>
      <c r="C41" s="130"/>
      <c r="D41" s="130"/>
      <c r="E41" s="130"/>
      <c r="F41" s="130"/>
      <c r="G41" s="130"/>
      <c r="H41" s="135">
        <f>-H24</f>
        <v>-49</v>
      </c>
      <c r="I41" s="135"/>
      <c r="J41" s="135"/>
      <c r="K41" s="130"/>
    </row>
    <row r="42" spans="1:11" ht="15">
      <c r="A42" s="136" t="s">
        <v>208</v>
      </c>
      <c r="B42" s="136"/>
      <c r="C42" s="130"/>
      <c r="D42" s="130"/>
      <c r="E42" s="130"/>
      <c r="F42" s="130"/>
      <c r="G42" s="130"/>
      <c r="H42" s="135">
        <v>-10</v>
      </c>
      <c r="I42" s="135"/>
      <c r="J42" s="135"/>
      <c r="K42" s="130"/>
    </row>
    <row r="43" spans="1:11" ht="15">
      <c r="A43" s="136" t="s">
        <v>209</v>
      </c>
      <c r="B43" s="136"/>
      <c r="C43" s="130"/>
      <c r="D43" s="130"/>
      <c r="E43" s="130"/>
      <c r="F43" s="130"/>
      <c r="G43" s="130"/>
      <c r="H43" s="135">
        <f>ROUND('CF Workings'!D60,0)</f>
        <v>-96</v>
      </c>
      <c r="I43" s="135"/>
      <c r="J43" s="135"/>
      <c r="K43" s="130"/>
    </row>
    <row r="44" spans="1:11" ht="15">
      <c r="A44" s="136" t="s">
        <v>210</v>
      </c>
      <c r="B44" s="136"/>
      <c r="C44" s="130"/>
      <c r="D44" s="130"/>
      <c r="E44" s="130"/>
      <c r="F44" s="130"/>
      <c r="G44" s="130"/>
      <c r="H44" s="135">
        <f>ROUND('CF Workings'!D66,0)</f>
        <v>-25</v>
      </c>
      <c r="I44" s="135"/>
      <c r="J44" s="135"/>
      <c r="K44" s="130"/>
    </row>
    <row r="45" spans="1:11" ht="3.75" customHeight="1">
      <c r="A45" s="138"/>
      <c r="B45" s="138"/>
      <c r="C45" s="130"/>
      <c r="D45" s="130"/>
      <c r="E45" s="130"/>
      <c r="F45" s="130"/>
      <c r="G45" s="130"/>
      <c r="H45" s="137"/>
      <c r="I45" s="135"/>
      <c r="J45" s="135"/>
      <c r="K45" s="130"/>
    </row>
    <row r="46" spans="1:11" ht="15">
      <c r="A46" s="130" t="s">
        <v>211</v>
      </c>
      <c r="B46" s="130"/>
      <c r="C46" s="130"/>
      <c r="D46" s="130"/>
      <c r="E46" s="130"/>
      <c r="F46" s="130"/>
      <c r="G46" s="130"/>
      <c r="H46" s="142">
        <f>SUM(H41:H45)</f>
        <v>-180</v>
      </c>
      <c r="I46" s="135"/>
      <c r="J46" s="135"/>
      <c r="K46" s="130"/>
    </row>
    <row r="47" spans="1:11" ht="3.75" customHeight="1">
      <c r="A47" s="138"/>
      <c r="B47" s="138"/>
      <c r="C47" s="130"/>
      <c r="D47" s="130"/>
      <c r="E47" s="130"/>
      <c r="F47" s="130"/>
      <c r="G47" s="130"/>
      <c r="H47" s="137"/>
      <c r="I47" s="135"/>
      <c r="J47" s="135"/>
      <c r="K47" s="130"/>
    </row>
    <row r="48" spans="1:11" ht="15">
      <c r="A48" s="130"/>
      <c r="B48" s="130"/>
      <c r="C48" s="130"/>
      <c r="D48" s="130"/>
      <c r="E48" s="130"/>
      <c r="F48" s="130"/>
      <c r="G48" s="130"/>
      <c r="H48" s="135"/>
      <c r="I48" s="135"/>
      <c r="J48" s="135"/>
      <c r="K48" s="130"/>
    </row>
    <row r="49" spans="1:11" ht="15">
      <c r="A49" s="147" t="s">
        <v>254</v>
      </c>
      <c r="B49" s="133"/>
      <c r="C49" s="130"/>
      <c r="D49" s="130"/>
      <c r="E49" s="130"/>
      <c r="F49" s="130"/>
      <c r="G49" s="130"/>
      <c r="H49" s="135">
        <f>H32+H37+H46</f>
        <v>58</v>
      </c>
      <c r="I49" s="135"/>
      <c r="J49" s="135"/>
      <c r="K49" s="130"/>
    </row>
    <row r="50" spans="1:11" ht="15">
      <c r="A50" s="141"/>
      <c r="B50" s="141"/>
      <c r="C50" s="130"/>
      <c r="D50" s="130"/>
      <c r="E50" s="130"/>
      <c r="F50" s="130"/>
      <c r="G50" s="130"/>
      <c r="H50" s="135"/>
      <c r="I50" s="135"/>
      <c r="J50" s="135"/>
      <c r="K50" s="130"/>
    </row>
    <row r="51" spans="1:11" ht="15">
      <c r="A51" s="147" t="s">
        <v>240</v>
      </c>
      <c r="B51" s="133"/>
      <c r="C51" s="130"/>
      <c r="D51" s="130"/>
      <c r="E51" s="130"/>
      <c r="F51" s="130"/>
      <c r="G51" s="130"/>
      <c r="H51" s="135">
        <v>-463</v>
      </c>
      <c r="I51" s="135"/>
      <c r="J51" s="135"/>
      <c r="K51" s="130"/>
    </row>
    <row r="52" spans="1:11" ht="15.75" thickBot="1">
      <c r="A52" s="141" t="s">
        <v>239</v>
      </c>
      <c r="B52" s="141"/>
      <c r="C52" s="130"/>
      <c r="D52" s="130"/>
      <c r="E52" s="130"/>
      <c r="F52" s="130"/>
      <c r="G52" s="130"/>
      <c r="H52" s="143">
        <f>SUM(H49:H51)</f>
        <v>-405</v>
      </c>
      <c r="I52" s="135"/>
      <c r="J52" s="135"/>
      <c r="K52" s="130"/>
    </row>
    <row r="53" spans="1:11" ht="15.75" thickTop="1">
      <c r="A53" s="130"/>
      <c r="B53" s="130"/>
      <c r="C53" s="130"/>
      <c r="D53" s="130"/>
      <c r="E53" s="130"/>
      <c r="F53" s="130"/>
      <c r="G53" s="130"/>
      <c r="H53" s="135"/>
      <c r="I53" s="135"/>
      <c r="J53" s="135"/>
      <c r="K53" s="130"/>
    </row>
    <row r="54" spans="1:11" ht="15">
      <c r="A54" s="141" t="s">
        <v>255</v>
      </c>
      <c r="B54" s="141"/>
      <c r="C54" s="130"/>
      <c r="D54" s="130"/>
      <c r="E54" s="130"/>
      <c r="F54" s="130"/>
      <c r="G54" s="130"/>
      <c r="H54" s="135"/>
      <c r="I54" s="135"/>
      <c r="J54" s="135"/>
      <c r="K54" s="130"/>
    </row>
    <row r="55" spans="1:11" ht="15">
      <c r="A55" s="136" t="s">
        <v>104</v>
      </c>
      <c r="B55" s="138"/>
      <c r="C55" s="130"/>
      <c r="D55" s="130"/>
      <c r="E55" s="130"/>
      <c r="F55" s="130"/>
      <c r="G55" s="130"/>
      <c r="H55" s="135">
        <v>28</v>
      </c>
      <c r="I55" s="135"/>
      <c r="J55" s="135"/>
      <c r="K55" s="130"/>
    </row>
    <row r="56" spans="1:11" ht="15">
      <c r="A56" s="136" t="s">
        <v>212</v>
      </c>
      <c r="B56" s="138"/>
      <c r="C56" s="130"/>
      <c r="D56" s="130"/>
      <c r="E56" s="130"/>
      <c r="F56" s="130"/>
      <c r="G56" s="130"/>
      <c r="H56" s="135">
        <v>130</v>
      </c>
      <c r="I56" s="135"/>
      <c r="J56" s="135"/>
      <c r="K56" s="130"/>
    </row>
    <row r="57" spans="1:11" ht="15">
      <c r="A57" s="138" t="s">
        <v>142</v>
      </c>
      <c r="B57" s="130"/>
      <c r="C57" s="130"/>
      <c r="D57" s="130"/>
      <c r="E57" s="130"/>
      <c r="F57" s="130"/>
      <c r="G57" s="130"/>
      <c r="H57" s="135">
        <v>-433</v>
      </c>
      <c r="I57" s="135"/>
      <c r="J57" s="135"/>
      <c r="K57" s="130"/>
    </row>
    <row r="58" spans="1:11" ht="3.75" customHeight="1">
      <c r="A58" s="138"/>
      <c r="B58" s="138"/>
      <c r="C58" s="130"/>
      <c r="D58" s="130"/>
      <c r="E58" s="130"/>
      <c r="F58" s="130"/>
      <c r="G58" s="130"/>
      <c r="H58" s="137"/>
      <c r="I58" s="135"/>
      <c r="J58" s="135"/>
      <c r="K58" s="130"/>
    </row>
    <row r="59" spans="1:11" ht="15">
      <c r="A59" s="130"/>
      <c r="B59" s="130"/>
      <c r="C59" s="130"/>
      <c r="D59" s="130"/>
      <c r="E59" s="130"/>
      <c r="F59" s="130"/>
      <c r="G59" s="130"/>
      <c r="H59" s="135">
        <f>SUM(H55:H58)</f>
        <v>-275</v>
      </c>
      <c r="I59" s="135"/>
      <c r="J59" s="135"/>
      <c r="K59" s="130"/>
    </row>
    <row r="60" spans="1:11" ht="15">
      <c r="A60" s="136" t="s">
        <v>208</v>
      </c>
      <c r="B60" s="130"/>
      <c r="C60" s="130"/>
      <c r="D60" s="130"/>
      <c r="E60" s="130"/>
      <c r="F60" s="130"/>
      <c r="G60" s="130"/>
      <c r="H60" s="135">
        <v>-130</v>
      </c>
      <c r="I60" s="135"/>
      <c r="J60" s="135"/>
      <c r="K60" s="130"/>
    </row>
    <row r="61" spans="1:11" ht="3.75" customHeight="1">
      <c r="A61" s="130"/>
      <c r="B61" s="130"/>
      <c r="C61" s="130"/>
      <c r="D61" s="130"/>
      <c r="E61" s="130"/>
      <c r="F61" s="130"/>
      <c r="G61" s="130"/>
      <c r="H61" s="135"/>
      <c r="I61" s="135"/>
      <c r="J61" s="135"/>
      <c r="K61" s="130"/>
    </row>
    <row r="62" spans="1:11" ht="15">
      <c r="A62" s="130"/>
      <c r="B62" s="130"/>
      <c r="C62" s="130"/>
      <c r="D62" s="130"/>
      <c r="E62" s="130"/>
      <c r="F62" s="130"/>
      <c r="G62" s="130"/>
      <c r="H62" s="142">
        <f>SUM(H59:H61)</f>
        <v>-405</v>
      </c>
      <c r="I62" s="135"/>
      <c r="J62" s="135"/>
      <c r="K62" s="130"/>
    </row>
    <row r="63" spans="1:11" ht="3.75" customHeight="1" thickBot="1">
      <c r="A63" s="130"/>
      <c r="B63" s="130"/>
      <c r="C63" s="130"/>
      <c r="D63" s="130"/>
      <c r="E63" s="130"/>
      <c r="F63" s="130"/>
      <c r="G63" s="130"/>
      <c r="H63" s="144"/>
      <c r="I63" s="139"/>
      <c r="J63" s="139"/>
      <c r="K63" s="130"/>
    </row>
    <row r="64" spans="1:11" ht="15.75" thickTop="1">
      <c r="A64" s="130"/>
      <c r="B64" s="130"/>
      <c r="C64" s="130"/>
      <c r="D64" s="130"/>
      <c r="E64" s="130"/>
      <c r="F64" s="130"/>
      <c r="G64" s="130"/>
      <c r="H64" s="134"/>
      <c r="I64" s="134"/>
      <c r="J64" s="134"/>
      <c r="K64" s="130"/>
    </row>
    <row r="65" spans="1:11" ht="15">
      <c r="A65" s="130"/>
      <c r="B65" s="130"/>
      <c r="C65" s="130"/>
      <c r="D65" s="130"/>
      <c r="E65" s="130"/>
      <c r="F65" s="130"/>
      <c r="G65" s="130"/>
      <c r="H65" s="134"/>
      <c r="I65" s="134"/>
      <c r="J65" s="134"/>
      <c r="K65" s="130"/>
    </row>
  </sheetData>
  <printOptions/>
  <pageMargins left="0.75" right="0.75" top="0.25" bottom="0.5" header="0.5" footer="0.25"/>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66"/>
  <sheetViews>
    <sheetView workbookViewId="0" topLeftCell="A25">
      <selection activeCell="E34" sqref="E34"/>
    </sheetView>
  </sheetViews>
  <sheetFormatPr defaultColWidth="9.140625" defaultRowHeight="12.75"/>
  <cols>
    <col min="1" max="1" width="3.7109375" style="128" customWidth="1"/>
    <col min="2" max="2" width="4.140625" style="128" customWidth="1"/>
    <col min="3" max="3" width="29.57421875" style="128" customWidth="1"/>
    <col min="4" max="4" width="9.140625" style="128" customWidth="1"/>
    <col min="5" max="5" width="10.00390625" style="128" customWidth="1"/>
    <col min="6" max="6" width="5.140625" style="128" bestFit="1" customWidth="1"/>
    <col min="7" max="16384" width="9.140625" style="128" customWidth="1"/>
  </cols>
  <sheetData>
    <row r="1" ht="12.75">
      <c r="A1" s="146" t="s">
        <v>213</v>
      </c>
    </row>
    <row r="2" ht="12.75">
      <c r="A2" s="146" t="s">
        <v>214</v>
      </c>
    </row>
    <row r="3" ht="12.75">
      <c r="A3" s="146" t="s">
        <v>195</v>
      </c>
    </row>
    <row r="4" spans="1:6" ht="12.75">
      <c r="A4" s="145"/>
      <c r="B4" s="145"/>
      <c r="C4" s="145"/>
      <c r="D4" s="145"/>
      <c r="E4" s="145"/>
      <c r="F4" s="145"/>
    </row>
    <row r="5" spans="1:6" ht="12.75">
      <c r="A5" s="145" t="s">
        <v>215</v>
      </c>
      <c r="B5" s="148" t="s">
        <v>216</v>
      </c>
      <c r="C5" s="145"/>
      <c r="D5" s="145"/>
      <c r="E5" s="145"/>
      <c r="F5" s="145"/>
    </row>
    <row r="6" spans="1:6" ht="12.75">
      <c r="A6" s="145"/>
      <c r="B6" s="145" t="s">
        <v>217</v>
      </c>
      <c r="C6" s="145"/>
      <c r="D6" s="149">
        <v>3262</v>
      </c>
      <c r="E6" s="149"/>
      <c r="F6" s="145"/>
    </row>
    <row r="7" spans="1:6" ht="12.75">
      <c r="A7" s="145"/>
      <c r="B7" s="145" t="s">
        <v>198</v>
      </c>
      <c r="C7" s="145"/>
      <c r="D7" s="149">
        <v>-740</v>
      </c>
      <c r="E7" s="149"/>
      <c r="F7" s="145"/>
    </row>
    <row r="8" spans="1:6" ht="12.75">
      <c r="A8" s="145"/>
      <c r="B8" s="145" t="s">
        <v>218</v>
      </c>
      <c r="C8" s="145"/>
      <c r="D8" s="149">
        <f>5435-2522</f>
        <v>2913</v>
      </c>
      <c r="E8" s="149"/>
      <c r="F8" s="145"/>
    </row>
    <row r="9" spans="1:6" ht="12.75">
      <c r="A9" s="145"/>
      <c r="B9" s="145" t="s">
        <v>257</v>
      </c>
      <c r="C9" s="145"/>
      <c r="D9" s="149">
        <v>0</v>
      </c>
      <c r="E9" s="149"/>
      <c r="F9" s="145"/>
    </row>
    <row r="10" spans="1:6" ht="3.75" customHeight="1">
      <c r="A10" s="145"/>
      <c r="B10" s="145"/>
      <c r="C10" s="145"/>
      <c r="D10" s="149"/>
      <c r="E10" s="145"/>
      <c r="F10" s="145"/>
    </row>
    <row r="11" spans="1:6" ht="13.5" thickBot="1">
      <c r="A11" s="145"/>
      <c r="B11" s="145" t="s">
        <v>219</v>
      </c>
      <c r="C11" s="145"/>
      <c r="D11" s="150">
        <f>SUM(D6:D10)</f>
        <v>5435</v>
      </c>
      <c r="E11" s="149"/>
      <c r="F11" s="149"/>
    </row>
    <row r="12" spans="1:6" ht="13.5" thickTop="1">
      <c r="A12" s="145"/>
      <c r="B12" s="145"/>
      <c r="C12" s="145"/>
      <c r="D12" s="145"/>
      <c r="E12" s="145"/>
      <c r="F12" s="145"/>
    </row>
    <row r="13" spans="1:6" ht="12.75">
      <c r="A13" s="145" t="s">
        <v>2</v>
      </c>
      <c r="B13" s="148" t="s">
        <v>251</v>
      </c>
      <c r="C13" s="145"/>
      <c r="D13" s="145"/>
      <c r="E13" s="145"/>
      <c r="F13" s="145"/>
    </row>
    <row r="14" spans="1:6" ht="12.75">
      <c r="A14" s="145"/>
      <c r="B14" s="145" t="s">
        <v>217</v>
      </c>
      <c r="C14" s="145"/>
      <c r="D14" s="149">
        <v>655</v>
      </c>
      <c r="E14" s="149"/>
      <c r="F14" s="145"/>
    </row>
    <row r="15" spans="1:6" ht="12.75">
      <c r="A15" s="145"/>
      <c r="B15" s="145" t="s">
        <v>220</v>
      </c>
      <c r="C15" s="145"/>
      <c r="D15" s="149">
        <v>-961</v>
      </c>
      <c r="E15" s="149"/>
      <c r="F15" s="145"/>
    </row>
    <row r="16" spans="1:6" ht="3.75" customHeight="1">
      <c r="A16" s="145"/>
      <c r="B16" s="145"/>
      <c r="C16" s="145"/>
      <c r="D16" s="149"/>
      <c r="E16" s="149"/>
      <c r="F16" s="145"/>
    </row>
    <row r="17" spans="1:6" ht="13.5" thickBot="1">
      <c r="A17" s="145"/>
      <c r="B17" s="145" t="s">
        <v>221</v>
      </c>
      <c r="C17" s="145"/>
      <c r="D17" s="150">
        <f>SUM(D14:D16)</f>
        <v>-306</v>
      </c>
      <c r="E17" s="149"/>
      <c r="F17" s="149"/>
    </row>
    <row r="18" spans="1:6" ht="13.5" thickTop="1">
      <c r="A18" s="145"/>
      <c r="B18" s="145"/>
      <c r="C18" s="145"/>
      <c r="D18" s="145"/>
      <c r="E18" s="145"/>
      <c r="F18" s="145"/>
    </row>
    <row r="19" spans="1:6" ht="12.75">
      <c r="A19" s="145" t="s">
        <v>222</v>
      </c>
      <c r="B19" s="148" t="s">
        <v>252</v>
      </c>
      <c r="C19" s="145"/>
      <c r="D19" s="145"/>
      <c r="E19" s="145"/>
      <c r="F19" s="145"/>
    </row>
    <row r="20" spans="1:6" ht="12.75">
      <c r="A20" s="145"/>
      <c r="B20" s="145" t="s">
        <v>217</v>
      </c>
      <c r="C20" s="145"/>
      <c r="D20" s="149">
        <v>16110</v>
      </c>
      <c r="E20" s="149"/>
      <c r="F20" s="145"/>
    </row>
    <row r="21" spans="1:6" ht="12.75">
      <c r="A21" s="145"/>
      <c r="B21" s="145" t="s">
        <v>220</v>
      </c>
      <c r="C21" s="145"/>
      <c r="D21" s="149">
        <v>-15725</v>
      </c>
      <c r="E21" s="149"/>
      <c r="F21" s="145"/>
    </row>
    <row r="22" spans="1:6" ht="3.75" customHeight="1">
      <c r="A22" s="145"/>
      <c r="B22" s="145"/>
      <c r="C22" s="145"/>
      <c r="D22" s="149"/>
      <c r="E22" s="149"/>
      <c r="F22" s="145"/>
    </row>
    <row r="23" spans="1:6" ht="13.5" thickBot="1">
      <c r="A23" s="145"/>
      <c r="B23" s="145" t="s">
        <v>253</v>
      </c>
      <c r="C23" s="145"/>
      <c r="D23" s="150">
        <f>SUM(D20:D22)</f>
        <v>385</v>
      </c>
      <c r="E23" s="149"/>
      <c r="F23" s="149"/>
    </row>
    <row r="24" spans="1:6" ht="13.5" thickTop="1">
      <c r="A24" s="145"/>
      <c r="B24" s="145"/>
      <c r="C24" s="145"/>
      <c r="D24" s="145"/>
      <c r="E24" s="145"/>
      <c r="F24" s="145"/>
    </row>
    <row r="25" spans="1:6" ht="12.75">
      <c r="A25" s="145" t="s">
        <v>229</v>
      </c>
      <c r="B25" s="145" t="s">
        <v>223</v>
      </c>
      <c r="C25" s="145"/>
      <c r="D25" s="145"/>
      <c r="E25" s="145"/>
      <c r="F25" s="145"/>
    </row>
    <row r="26" spans="1:6" ht="12.75">
      <c r="A26" s="145"/>
      <c r="B26" s="145"/>
      <c r="C26" s="145"/>
      <c r="D26" s="151" t="s">
        <v>249</v>
      </c>
      <c r="E26" s="152" t="s">
        <v>250</v>
      </c>
      <c r="F26" s="145"/>
    </row>
    <row r="27" spans="1:6" ht="12.75">
      <c r="A27" s="145"/>
      <c r="B27" s="145" t="s">
        <v>224</v>
      </c>
      <c r="C27" s="145"/>
      <c r="D27" s="149">
        <v>4349</v>
      </c>
      <c r="E27" s="149">
        <v>3743</v>
      </c>
      <c r="F27" s="145"/>
    </row>
    <row r="28" spans="1:6" ht="12.75">
      <c r="A28" s="145"/>
      <c r="B28" s="145" t="s">
        <v>225</v>
      </c>
      <c r="C28" s="145"/>
      <c r="D28" s="149">
        <v>559</v>
      </c>
      <c r="E28" s="149">
        <v>516</v>
      </c>
      <c r="F28" s="145"/>
    </row>
    <row r="29" spans="1:6" ht="3.75" customHeight="1">
      <c r="A29" s="145"/>
      <c r="B29" s="145"/>
      <c r="C29" s="145"/>
      <c r="D29" s="153"/>
      <c r="E29" s="153"/>
      <c r="F29" s="145"/>
    </row>
    <row r="30" spans="1:6" ht="12.75">
      <c r="A30" s="145"/>
      <c r="B30" s="145"/>
      <c r="C30" s="145"/>
      <c r="D30" s="149">
        <f>SUM(D27:D29)</f>
        <v>4908</v>
      </c>
      <c r="E30" s="149">
        <f>SUM(E27:E29)</f>
        <v>4259</v>
      </c>
      <c r="F30" s="145"/>
    </row>
    <row r="31" spans="1:6" ht="12.75">
      <c r="A31" s="145"/>
      <c r="B31" s="156" t="s">
        <v>245</v>
      </c>
      <c r="C31" s="145"/>
      <c r="D31" s="158" t="s">
        <v>261</v>
      </c>
      <c r="E31" s="158"/>
      <c r="F31" s="145"/>
    </row>
    <row r="32" spans="1:6" ht="12.75">
      <c r="A32" s="145"/>
      <c r="B32" s="145" t="s">
        <v>226</v>
      </c>
      <c r="C32" s="145"/>
      <c r="D32" s="149"/>
      <c r="E32" s="149"/>
      <c r="F32" s="145"/>
    </row>
    <row r="33" spans="1:6" ht="12.75">
      <c r="A33" s="145"/>
      <c r="B33" s="145" t="s">
        <v>227</v>
      </c>
      <c r="C33" s="145"/>
      <c r="D33" s="149"/>
      <c r="E33" s="149"/>
      <c r="F33" s="145"/>
    </row>
    <row r="34" spans="1:6" ht="3.75" customHeight="1">
      <c r="A34" s="145"/>
      <c r="B34" s="145"/>
      <c r="C34" s="145"/>
      <c r="D34" s="149"/>
      <c r="E34" s="149"/>
      <c r="F34" s="145"/>
    </row>
    <row r="35" spans="1:6" ht="13.5" thickBot="1">
      <c r="A35" s="145"/>
      <c r="B35" s="145"/>
      <c r="C35" s="145"/>
      <c r="D35" s="150">
        <f>SUM(D30:D34)</f>
        <v>4908</v>
      </c>
      <c r="E35" s="150">
        <f>SUM(E30:E34)</f>
        <v>4259</v>
      </c>
      <c r="F35" s="145"/>
    </row>
    <row r="36" spans="1:6" ht="13.5" thickTop="1">
      <c r="A36" s="145"/>
      <c r="B36" s="145"/>
      <c r="C36" s="145"/>
      <c r="D36" s="145"/>
      <c r="E36" s="145"/>
      <c r="F36" s="145"/>
    </row>
    <row r="37" spans="1:6" ht="13.5" thickBot="1">
      <c r="A37" s="145"/>
      <c r="B37" s="145" t="s">
        <v>228</v>
      </c>
      <c r="C37" s="145"/>
      <c r="D37" s="154">
        <f>E35-D35</f>
        <v>-649</v>
      </c>
      <c r="E37" s="145"/>
      <c r="F37" s="145"/>
    </row>
    <row r="38" spans="1:6" ht="13.5" thickTop="1">
      <c r="A38" s="145"/>
      <c r="B38" s="145"/>
      <c r="C38" s="145"/>
      <c r="D38" s="145"/>
      <c r="E38" s="145"/>
      <c r="F38" s="145"/>
    </row>
    <row r="39" spans="1:6" ht="12.75">
      <c r="A39" s="145" t="s">
        <v>233</v>
      </c>
      <c r="B39" s="145" t="s">
        <v>230</v>
      </c>
      <c r="C39" s="145"/>
      <c r="D39" s="145"/>
      <c r="E39" s="145"/>
      <c r="F39" s="145"/>
    </row>
    <row r="40" spans="1:6" ht="12.75">
      <c r="A40" s="145"/>
      <c r="B40" s="145"/>
      <c r="C40" s="145"/>
      <c r="D40" s="155">
        <v>2003</v>
      </c>
      <c r="E40" s="155">
        <v>2002</v>
      </c>
      <c r="F40" s="145"/>
    </row>
    <row r="41" spans="1:6" ht="12.75">
      <c r="A41" s="145"/>
      <c r="B41" s="145" t="s">
        <v>224</v>
      </c>
      <c r="C41" s="145"/>
      <c r="D41" s="149">
        <v>599</v>
      </c>
      <c r="E41" s="149">
        <v>44</v>
      </c>
      <c r="F41" s="145"/>
    </row>
    <row r="42" spans="1:6" ht="12.75">
      <c r="A42" s="145"/>
      <c r="B42" s="145" t="s">
        <v>225</v>
      </c>
      <c r="C42" s="145"/>
      <c r="D42" s="149">
        <v>320</v>
      </c>
      <c r="E42" s="149">
        <v>460</v>
      </c>
      <c r="F42" s="145"/>
    </row>
    <row r="43" spans="1:6" ht="3.75" customHeight="1">
      <c r="A43" s="145"/>
      <c r="B43" s="145"/>
      <c r="C43" s="145"/>
      <c r="D43" s="153"/>
      <c r="E43" s="153"/>
      <c r="F43" s="145"/>
    </row>
    <row r="44" spans="1:6" ht="12.75">
      <c r="A44" s="145"/>
      <c r="B44" s="145"/>
      <c r="C44" s="145"/>
      <c r="D44" s="149">
        <f>SUM(D41:D43)</f>
        <v>919</v>
      </c>
      <c r="E44" s="149">
        <f>SUM(E41:E43)</f>
        <v>504</v>
      </c>
      <c r="F44" s="145"/>
    </row>
    <row r="45" spans="1:6" ht="12.75">
      <c r="A45" s="145"/>
      <c r="B45" s="145" t="s">
        <v>231</v>
      </c>
      <c r="C45" s="145"/>
      <c r="D45" s="149"/>
      <c r="E45" s="149">
        <v>0</v>
      </c>
      <c r="F45" s="145"/>
    </row>
    <row r="46" spans="1:6" ht="13.5" thickBot="1">
      <c r="A46" s="145"/>
      <c r="B46" s="145"/>
      <c r="C46" s="145"/>
      <c r="D46" s="150">
        <f>SUM(D44:D45)</f>
        <v>919</v>
      </c>
      <c r="E46" s="150">
        <f>SUM(E44:E45)</f>
        <v>504</v>
      </c>
      <c r="F46" s="145"/>
    </row>
    <row r="47" spans="1:6" ht="13.5" thickTop="1">
      <c r="A47" s="145"/>
      <c r="B47" s="145"/>
      <c r="C47" s="145"/>
      <c r="D47" s="145"/>
      <c r="E47" s="145"/>
      <c r="F47" s="145"/>
    </row>
    <row r="48" spans="1:6" ht="13.5" thickBot="1">
      <c r="A48" s="145"/>
      <c r="B48" s="145" t="s">
        <v>232</v>
      </c>
      <c r="C48" s="145"/>
      <c r="D48" s="154">
        <f>D46-E46</f>
        <v>415</v>
      </c>
      <c r="E48" s="145"/>
      <c r="F48" s="145"/>
    </row>
    <row r="49" spans="1:6" ht="13.5" thickTop="1">
      <c r="A49" s="145"/>
      <c r="B49" s="145"/>
      <c r="C49" s="145"/>
      <c r="D49" s="145"/>
      <c r="E49" s="145"/>
      <c r="F49" s="145"/>
    </row>
    <row r="50" spans="1:6" ht="12.75">
      <c r="A50" s="145" t="s">
        <v>258</v>
      </c>
      <c r="B50" s="145" t="s">
        <v>3</v>
      </c>
      <c r="C50" s="145"/>
      <c r="D50" s="145"/>
      <c r="E50" s="145"/>
      <c r="F50" s="145"/>
    </row>
    <row r="51" spans="1:6" ht="12.75">
      <c r="A51" s="145"/>
      <c r="B51" s="145" t="s">
        <v>217</v>
      </c>
      <c r="C51" s="145"/>
      <c r="D51" s="149"/>
      <c r="E51" s="149"/>
      <c r="F51" s="145"/>
    </row>
    <row r="52" spans="1:6" ht="12.75">
      <c r="A52" s="145"/>
      <c r="B52" s="145" t="s">
        <v>234</v>
      </c>
      <c r="C52" s="145"/>
      <c r="D52" s="149"/>
      <c r="E52" s="149"/>
      <c r="F52" s="145"/>
    </row>
    <row r="53" spans="1:6" ht="12.75">
      <c r="A53" s="145"/>
      <c r="B53" s="145" t="s">
        <v>201</v>
      </c>
      <c r="C53" s="145"/>
      <c r="D53" s="149"/>
      <c r="E53" s="149"/>
      <c r="F53" s="145"/>
    </row>
    <row r="54" spans="1:6" ht="13.5" thickBot="1">
      <c r="A54" s="145"/>
      <c r="B54" s="145" t="s">
        <v>219</v>
      </c>
      <c r="C54" s="145"/>
      <c r="D54" s="150">
        <f>SUM(D51:D53)</f>
        <v>0</v>
      </c>
      <c r="E54" s="149"/>
      <c r="F54" s="149"/>
    </row>
    <row r="55" spans="1:6" ht="13.5" thickTop="1">
      <c r="A55" s="145"/>
      <c r="B55" s="145"/>
      <c r="C55" s="145"/>
      <c r="D55" s="145"/>
      <c r="E55" s="145"/>
      <c r="F55" s="145"/>
    </row>
    <row r="56" spans="1:6" ht="12.75">
      <c r="A56" s="145" t="s">
        <v>235</v>
      </c>
      <c r="B56" s="145" t="s">
        <v>236</v>
      </c>
      <c r="C56" s="145"/>
      <c r="D56" s="145"/>
      <c r="E56" s="145"/>
      <c r="F56" s="145"/>
    </row>
    <row r="57" spans="1:6" ht="12.75">
      <c r="A57" s="145"/>
      <c r="B57" s="145" t="s">
        <v>217</v>
      </c>
      <c r="C57" s="145"/>
      <c r="D57" s="149">
        <f>-127-248</f>
        <v>-375</v>
      </c>
      <c r="E57" s="145"/>
      <c r="F57" s="145"/>
    </row>
    <row r="58" spans="1:6" ht="12.75">
      <c r="A58" s="145"/>
      <c r="B58" s="145" t="s">
        <v>237</v>
      </c>
      <c r="C58" s="145"/>
      <c r="D58" s="149">
        <v>0</v>
      </c>
      <c r="E58" s="145"/>
      <c r="F58" s="145"/>
    </row>
    <row r="59" spans="1:6" ht="12.75">
      <c r="A59" s="145"/>
      <c r="B59" s="145" t="s">
        <v>219</v>
      </c>
      <c r="C59" s="145"/>
      <c r="D59" s="149">
        <f>127+152</f>
        <v>279</v>
      </c>
      <c r="E59" s="145"/>
      <c r="F59" s="145"/>
    </row>
    <row r="60" spans="1:6" ht="13.5" thickBot="1">
      <c r="A60" s="145"/>
      <c r="B60" s="145" t="s">
        <v>238</v>
      </c>
      <c r="C60" s="145"/>
      <c r="D60" s="150">
        <f>SUM(D57:D59)</f>
        <v>-96</v>
      </c>
      <c r="E60" s="145"/>
      <c r="F60" s="149"/>
    </row>
    <row r="61" spans="1:6" ht="13.5" thickTop="1">
      <c r="A61" s="145"/>
      <c r="B61" s="145"/>
      <c r="C61" s="145"/>
      <c r="D61" s="149"/>
      <c r="E61" s="145"/>
      <c r="F61" s="145"/>
    </row>
    <row r="62" spans="1:6" ht="12.75">
      <c r="A62" s="145" t="s">
        <v>235</v>
      </c>
      <c r="B62" s="145" t="s">
        <v>236</v>
      </c>
      <c r="C62" s="145"/>
      <c r="D62" s="145"/>
      <c r="E62" s="145"/>
      <c r="F62" s="145"/>
    </row>
    <row r="63" spans="1:6" ht="12.75">
      <c r="A63" s="145"/>
      <c r="B63" s="145" t="s">
        <v>217</v>
      </c>
      <c r="C63" s="145"/>
      <c r="D63" s="149">
        <f>-33-155</f>
        <v>-188</v>
      </c>
      <c r="E63" s="145"/>
      <c r="F63" s="145"/>
    </row>
    <row r="64" spans="1:6" ht="12.75">
      <c r="A64" s="145"/>
      <c r="B64" s="145" t="s">
        <v>256</v>
      </c>
      <c r="C64" s="145"/>
      <c r="D64" s="149">
        <v>0</v>
      </c>
      <c r="E64" s="145"/>
      <c r="F64" s="145"/>
    </row>
    <row r="65" spans="1:6" ht="12.75">
      <c r="A65" s="145"/>
      <c r="B65" s="145" t="s">
        <v>219</v>
      </c>
      <c r="C65" s="145"/>
      <c r="D65" s="149">
        <f>38+125</f>
        <v>163</v>
      </c>
      <c r="E65" s="145"/>
      <c r="F65" s="145"/>
    </row>
    <row r="66" spans="1:6" ht="13.5" thickBot="1">
      <c r="A66" s="145"/>
      <c r="B66" s="145" t="s">
        <v>238</v>
      </c>
      <c r="C66" s="145"/>
      <c r="D66" s="150">
        <f>SUM(D63:D65)</f>
        <v>-25</v>
      </c>
      <c r="E66" s="145"/>
      <c r="F66" s="149"/>
    </row>
    <row r="67" ht="13.5" thickTop="1"/>
  </sheetData>
  <printOptions/>
  <pageMargins left="0.78" right="0.72" top="0.75" bottom="0.118110236220472" header="0.22" footer="0.118110236220472"/>
  <pageSetup fitToHeight="1" fitToWidth="1" horizontalDpi="600" verticalDpi="600" orientation="portrait" paperSize="9" scale="99" r:id="rId1"/>
  <headerFooter alignWithMargins="0">
    <oddHeader>&amp;R&amp;"Arial,Bold"&amp;20&amp;A&amp;"Arial,Regular"&amp;10
Prepared by : Adrian Lee
Date : &amp;D</oddHeader>
    <oddFooter>&amp;R&amp;8Page &amp;P of &amp;N</oddFooter>
  </headerFooter>
</worksheet>
</file>

<file path=xl/worksheets/sheet6.xml><?xml version="1.0" encoding="utf-8"?>
<worksheet xmlns="http://schemas.openxmlformats.org/spreadsheetml/2006/main" xmlns:r="http://schemas.openxmlformats.org/officeDocument/2006/relationships">
  <dimension ref="A1:L250"/>
  <sheetViews>
    <sheetView zoomScaleSheetLayoutView="95" workbookViewId="0" topLeftCell="A1">
      <selection activeCell="A1" sqref="A1"/>
    </sheetView>
  </sheetViews>
  <sheetFormatPr defaultColWidth="9.140625" defaultRowHeight="12.75"/>
  <cols>
    <col min="1" max="3" width="2.7109375" style="0" customWidth="1"/>
    <col min="4" max="4" width="25.57421875" style="0" customWidth="1"/>
    <col min="5" max="5" width="13.7109375" style="0" customWidth="1"/>
    <col min="6" max="6" width="2.57421875" style="0" customWidth="1"/>
    <col min="7" max="7" width="12.7109375" style="0" customWidth="1"/>
    <col min="8" max="8" width="1.28515625" style="0" customWidth="1"/>
    <col min="9" max="9" width="12.7109375" style="0" customWidth="1"/>
    <col min="10" max="10" width="1.28515625" style="0" customWidth="1"/>
    <col min="11" max="11" width="12.7109375" style="0" customWidth="1"/>
    <col min="12" max="12" width="2.00390625" style="0" customWidth="1"/>
  </cols>
  <sheetData>
    <row r="1" spans="1:12" ht="12.75">
      <c r="A1" s="82"/>
      <c r="B1" s="4"/>
      <c r="C1" s="4"/>
      <c r="D1" s="4"/>
      <c r="E1" s="4"/>
      <c r="F1" s="41"/>
      <c r="G1" s="41"/>
      <c r="H1" s="67"/>
      <c r="I1" s="67"/>
      <c r="J1" s="67"/>
      <c r="K1" s="83"/>
      <c r="L1" s="67"/>
    </row>
    <row r="2" spans="1:12" ht="12.75">
      <c r="A2" s="82"/>
      <c r="B2" s="4"/>
      <c r="C2" s="4"/>
      <c r="D2" s="4"/>
      <c r="E2" s="4"/>
      <c r="F2" s="41"/>
      <c r="G2" s="41"/>
      <c r="H2" s="67"/>
      <c r="I2" s="67"/>
      <c r="J2" s="67"/>
      <c r="K2" s="83"/>
      <c r="L2" s="67"/>
    </row>
    <row r="3" spans="1:12" ht="12.75">
      <c r="A3" s="63"/>
      <c r="B3" s="4"/>
      <c r="C3" s="4"/>
      <c r="D3" s="4"/>
      <c r="E3" s="4"/>
      <c r="F3" s="4"/>
      <c r="G3" s="4"/>
      <c r="H3" s="67"/>
      <c r="I3" s="67"/>
      <c r="J3" s="67"/>
      <c r="K3" s="83"/>
      <c r="L3" s="67"/>
    </row>
    <row r="4" spans="1:12" ht="12.75">
      <c r="A4" s="63"/>
      <c r="B4" s="4"/>
      <c r="C4" s="4"/>
      <c r="D4" s="4"/>
      <c r="E4" s="4"/>
      <c r="F4" s="4"/>
      <c r="G4" s="4"/>
      <c r="H4" s="67"/>
      <c r="I4" s="67"/>
      <c r="J4" s="67"/>
      <c r="K4" s="83"/>
      <c r="L4" s="67"/>
    </row>
    <row r="5" spans="1:12" ht="15">
      <c r="A5" s="75" t="s">
        <v>91</v>
      </c>
      <c r="B5" s="11"/>
      <c r="C5" s="11"/>
      <c r="D5" s="79"/>
      <c r="E5" s="79"/>
      <c r="F5" s="79"/>
      <c r="G5" s="79"/>
      <c r="H5" s="87"/>
      <c r="I5" s="87"/>
      <c r="J5" s="87"/>
      <c r="K5" s="88"/>
      <c r="L5" s="67"/>
    </row>
    <row r="6" spans="1:12" ht="15">
      <c r="A6" s="110" t="s">
        <v>0</v>
      </c>
      <c r="B6" s="11"/>
      <c r="C6" s="11"/>
      <c r="D6" s="79"/>
      <c r="E6" s="79"/>
      <c r="F6" s="79"/>
      <c r="G6" s="79"/>
      <c r="H6" s="87"/>
      <c r="I6" s="87"/>
      <c r="J6" s="87"/>
      <c r="K6" s="88"/>
      <c r="L6" s="67"/>
    </row>
    <row r="7" spans="1:12" ht="15">
      <c r="A7" s="2"/>
      <c r="B7" s="3"/>
      <c r="C7" s="3"/>
      <c r="D7" s="3"/>
      <c r="E7" s="3"/>
      <c r="F7" s="3"/>
      <c r="G7" s="3"/>
      <c r="H7" s="89"/>
      <c r="I7" s="89"/>
      <c r="J7" s="89"/>
      <c r="K7" s="100"/>
      <c r="L7" s="89"/>
    </row>
    <row r="8" spans="1:12" ht="14.25">
      <c r="A8" s="70" t="s">
        <v>72</v>
      </c>
      <c r="B8" s="89"/>
      <c r="C8" s="89"/>
      <c r="D8" s="89"/>
      <c r="E8" s="89"/>
      <c r="F8" s="89"/>
      <c r="G8" s="89"/>
      <c r="H8" s="89"/>
      <c r="I8" s="89"/>
      <c r="J8" s="89"/>
      <c r="K8" s="100"/>
      <c r="L8" s="89"/>
    </row>
    <row r="9" spans="1:12" ht="15">
      <c r="A9" s="90"/>
      <c r="B9" s="89"/>
      <c r="C9" s="89"/>
      <c r="D9" s="89"/>
      <c r="E9" s="89"/>
      <c r="F9" s="89"/>
      <c r="G9" s="89"/>
      <c r="H9" s="89"/>
      <c r="I9" s="89"/>
      <c r="J9" s="89"/>
      <c r="K9" s="100"/>
      <c r="L9" s="89"/>
    </row>
    <row r="10" spans="1:12" ht="15">
      <c r="A10" s="8" t="s">
        <v>87</v>
      </c>
      <c r="B10" s="2"/>
      <c r="C10" s="3"/>
      <c r="D10" s="3"/>
      <c r="E10" s="3"/>
      <c r="F10" s="3"/>
      <c r="G10" s="3"/>
      <c r="H10" s="89"/>
      <c r="I10" s="89"/>
      <c r="J10" s="89"/>
      <c r="K10" s="100"/>
      <c r="L10" s="89"/>
    </row>
    <row r="11" spans="1:12" ht="15">
      <c r="A11" s="2" t="s">
        <v>19</v>
      </c>
      <c r="B11" s="2"/>
      <c r="C11" s="2"/>
      <c r="D11" s="3"/>
      <c r="E11" s="3"/>
      <c r="F11" s="3"/>
      <c r="G11" s="3"/>
      <c r="H11" s="89"/>
      <c r="I11" s="89"/>
      <c r="J11" s="89"/>
      <c r="K11" s="100"/>
      <c r="L11" s="89"/>
    </row>
    <row r="12" spans="1:12" ht="15">
      <c r="A12" s="2"/>
      <c r="B12" s="3"/>
      <c r="C12" s="3"/>
      <c r="D12" s="3"/>
      <c r="E12" s="3"/>
      <c r="F12" s="3"/>
      <c r="G12" s="16"/>
      <c r="H12" s="89"/>
      <c r="I12" s="89"/>
      <c r="J12" s="89"/>
      <c r="K12" s="100"/>
      <c r="L12" s="89"/>
    </row>
    <row r="13" spans="1:12" ht="15">
      <c r="A13" s="2"/>
      <c r="B13" s="3"/>
      <c r="C13" s="3"/>
      <c r="D13" s="3"/>
      <c r="E13" s="3"/>
      <c r="F13" s="3"/>
      <c r="G13" s="3"/>
      <c r="H13" s="3"/>
      <c r="I13" s="3"/>
      <c r="J13" s="3"/>
      <c r="K13" s="3"/>
      <c r="L13" s="3"/>
    </row>
    <row r="14" spans="1:12" ht="15">
      <c r="A14" s="2" t="s">
        <v>38</v>
      </c>
      <c r="B14" s="3"/>
      <c r="C14" s="91" t="s">
        <v>113</v>
      </c>
      <c r="D14" s="3"/>
      <c r="E14" s="3"/>
      <c r="F14" s="3"/>
      <c r="G14" s="3"/>
      <c r="H14" s="3"/>
      <c r="I14" s="3"/>
      <c r="J14" s="3"/>
      <c r="K14" s="3"/>
      <c r="L14" s="3"/>
    </row>
    <row r="15" spans="1:12" ht="15">
      <c r="A15" s="2"/>
      <c r="B15" s="3"/>
      <c r="C15" s="91"/>
      <c r="D15" s="3"/>
      <c r="E15" s="3"/>
      <c r="F15" s="3"/>
      <c r="G15" s="3"/>
      <c r="H15" s="3"/>
      <c r="I15" s="3"/>
      <c r="J15" s="3"/>
      <c r="K15" s="3"/>
      <c r="L15" s="3"/>
    </row>
    <row r="16" spans="1:12" ht="15">
      <c r="A16" s="2"/>
      <c r="B16" s="3"/>
      <c r="C16" s="92" t="s">
        <v>177</v>
      </c>
      <c r="D16" s="3"/>
      <c r="E16" s="3"/>
      <c r="F16" s="3"/>
      <c r="G16" s="3"/>
      <c r="H16" s="3"/>
      <c r="I16" s="3"/>
      <c r="J16" s="3"/>
      <c r="K16" s="3"/>
      <c r="L16" s="3"/>
    </row>
    <row r="17" spans="1:12" ht="15">
      <c r="A17" s="2"/>
      <c r="B17" s="3"/>
      <c r="C17" s="92"/>
      <c r="D17" s="3"/>
      <c r="E17" s="3"/>
      <c r="F17" s="3"/>
      <c r="G17" s="3"/>
      <c r="H17" s="3"/>
      <c r="I17" s="3"/>
      <c r="J17" s="3"/>
      <c r="K17" s="3"/>
      <c r="L17" s="3"/>
    </row>
    <row r="18" spans="1:12" ht="15">
      <c r="A18" s="2"/>
      <c r="B18" s="3"/>
      <c r="C18" s="92"/>
      <c r="D18" s="3"/>
      <c r="E18" s="3"/>
      <c r="F18" s="3"/>
      <c r="G18" s="3"/>
      <c r="H18" s="3"/>
      <c r="I18" s="3"/>
      <c r="J18" s="3"/>
      <c r="K18" s="3"/>
      <c r="L18" s="3"/>
    </row>
    <row r="19" spans="1:12" ht="15">
      <c r="A19" s="2"/>
      <c r="B19" s="3"/>
      <c r="C19" s="92"/>
      <c r="D19" s="3"/>
      <c r="E19" s="3"/>
      <c r="F19" s="3"/>
      <c r="G19" s="3"/>
      <c r="H19" s="3"/>
      <c r="I19" s="3"/>
      <c r="J19" s="3"/>
      <c r="K19" s="3"/>
      <c r="L19" s="3"/>
    </row>
    <row r="20" spans="1:12" ht="15">
      <c r="A20" s="2"/>
      <c r="B20" s="3"/>
      <c r="C20" s="92"/>
      <c r="D20" s="3"/>
      <c r="E20" s="3"/>
      <c r="F20" s="3"/>
      <c r="G20" s="3"/>
      <c r="H20" s="3"/>
      <c r="I20" s="3"/>
      <c r="J20" s="3"/>
      <c r="K20" s="3"/>
      <c r="L20" s="3"/>
    </row>
    <row r="21" spans="1:12" ht="15">
      <c r="A21" s="2" t="s">
        <v>39</v>
      </c>
      <c r="B21" s="3"/>
      <c r="C21" s="91" t="s">
        <v>114</v>
      </c>
      <c r="D21" s="3"/>
      <c r="E21" s="3"/>
      <c r="F21" s="3"/>
      <c r="G21" s="3"/>
      <c r="H21" s="3"/>
      <c r="I21" s="3"/>
      <c r="J21" s="3"/>
      <c r="K21" s="3"/>
      <c r="L21" s="3"/>
    </row>
    <row r="22" spans="1:12" ht="15">
      <c r="A22" s="2"/>
      <c r="B22" s="3"/>
      <c r="C22" s="92"/>
      <c r="D22" s="3"/>
      <c r="E22" s="3"/>
      <c r="F22" s="3"/>
      <c r="G22" s="3"/>
      <c r="H22" s="3"/>
      <c r="I22" s="3"/>
      <c r="J22" s="3"/>
      <c r="K22" s="3"/>
      <c r="L22" s="3"/>
    </row>
    <row r="23" spans="1:12" ht="15">
      <c r="A23" s="2"/>
      <c r="B23" s="3"/>
      <c r="C23" s="92" t="s">
        <v>109</v>
      </c>
      <c r="D23" s="3"/>
      <c r="E23" s="3"/>
      <c r="F23" s="3"/>
      <c r="G23" s="3"/>
      <c r="H23" s="3"/>
      <c r="I23" s="3"/>
      <c r="J23" s="3"/>
      <c r="K23" s="3"/>
      <c r="L23" s="3"/>
    </row>
    <row r="24" spans="1:12" ht="15">
      <c r="A24" s="2"/>
      <c r="B24" s="3"/>
      <c r="C24" s="92"/>
      <c r="D24" s="3"/>
      <c r="E24" s="3"/>
      <c r="F24" s="3"/>
      <c r="G24" s="3"/>
      <c r="H24" s="3"/>
      <c r="I24" s="3"/>
      <c r="J24" s="3"/>
      <c r="K24" s="3"/>
      <c r="L24" s="3"/>
    </row>
    <row r="25" spans="1:12" ht="15">
      <c r="A25" s="2" t="s">
        <v>40</v>
      </c>
      <c r="B25" s="3"/>
      <c r="C25" s="91" t="s">
        <v>115</v>
      </c>
      <c r="D25" s="3"/>
      <c r="E25" s="3"/>
      <c r="F25" s="3"/>
      <c r="G25" s="3"/>
      <c r="H25" s="3"/>
      <c r="I25" s="3"/>
      <c r="J25" s="3"/>
      <c r="K25" s="3"/>
      <c r="L25" s="3"/>
    </row>
    <row r="26" spans="1:12" ht="15">
      <c r="A26" s="2"/>
      <c r="B26" s="3"/>
      <c r="C26" s="92"/>
      <c r="D26" s="3"/>
      <c r="E26" s="3"/>
      <c r="F26" s="3"/>
      <c r="G26" s="3"/>
      <c r="H26" s="3"/>
      <c r="I26" s="3"/>
      <c r="J26" s="3"/>
      <c r="K26" s="3"/>
      <c r="L26" s="3"/>
    </row>
    <row r="27" spans="1:12" ht="15">
      <c r="A27" s="2"/>
      <c r="B27" s="3"/>
      <c r="C27" s="92" t="s">
        <v>178</v>
      </c>
      <c r="D27" s="3"/>
      <c r="E27" s="3"/>
      <c r="F27" s="3"/>
      <c r="G27" s="3"/>
      <c r="H27" s="3"/>
      <c r="I27" s="3"/>
      <c r="J27" s="3"/>
      <c r="K27" s="3"/>
      <c r="L27" s="3"/>
    </row>
    <row r="28" spans="1:12" ht="15">
      <c r="A28" s="2"/>
      <c r="B28" s="3"/>
      <c r="C28" s="92"/>
      <c r="D28" s="3"/>
      <c r="E28" s="3"/>
      <c r="F28" s="3"/>
      <c r="G28" s="3"/>
      <c r="H28" s="3"/>
      <c r="I28" s="3"/>
      <c r="J28" s="3"/>
      <c r="K28" s="3"/>
      <c r="L28" s="3"/>
    </row>
    <row r="29" spans="1:12" ht="15">
      <c r="A29" s="2" t="s">
        <v>41</v>
      </c>
      <c r="B29" s="3"/>
      <c r="C29" s="91" t="s">
        <v>126</v>
      </c>
      <c r="D29" s="3"/>
      <c r="E29" s="3"/>
      <c r="F29" s="3"/>
      <c r="G29" s="3"/>
      <c r="H29" s="3"/>
      <c r="I29" s="3"/>
      <c r="J29" s="3"/>
      <c r="K29" s="3"/>
      <c r="L29" s="3"/>
    </row>
    <row r="30" spans="1:12" ht="15">
      <c r="A30" s="2"/>
      <c r="B30" s="3"/>
      <c r="C30" s="91" t="s">
        <v>127</v>
      </c>
      <c r="D30" s="3"/>
      <c r="E30" s="3"/>
      <c r="F30" s="3"/>
      <c r="G30" s="3"/>
      <c r="H30" s="3"/>
      <c r="I30" s="3"/>
      <c r="J30" s="3"/>
      <c r="K30" s="3"/>
      <c r="L30" s="3"/>
    </row>
    <row r="31" spans="1:12" ht="15">
      <c r="A31" s="2"/>
      <c r="B31" s="3"/>
      <c r="C31" s="92"/>
      <c r="D31" s="3"/>
      <c r="E31" s="3"/>
      <c r="F31" s="3"/>
      <c r="G31" s="3"/>
      <c r="H31" s="3"/>
      <c r="I31" s="3"/>
      <c r="J31" s="3"/>
      <c r="K31" s="3"/>
      <c r="L31" s="3"/>
    </row>
    <row r="32" spans="1:12" ht="15">
      <c r="A32" s="2"/>
      <c r="B32" s="3"/>
      <c r="C32" s="93"/>
      <c r="D32" s="3"/>
      <c r="E32" s="3"/>
      <c r="F32" s="3"/>
      <c r="G32" s="3"/>
      <c r="H32" s="3"/>
      <c r="I32" s="3"/>
      <c r="J32" s="3"/>
      <c r="K32" s="3"/>
      <c r="L32" s="3"/>
    </row>
    <row r="33" spans="1:12" ht="15">
      <c r="A33" s="2"/>
      <c r="B33" s="3"/>
      <c r="C33" s="93"/>
      <c r="D33" s="3"/>
      <c r="E33" s="3"/>
      <c r="F33" s="3"/>
      <c r="G33" s="3"/>
      <c r="H33" s="3"/>
      <c r="I33" s="3"/>
      <c r="J33" s="3"/>
      <c r="K33" s="3"/>
      <c r="L33" s="3"/>
    </row>
    <row r="34" spans="1:12" ht="15">
      <c r="A34" s="2"/>
      <c r="B34" s="3"/>
      <c r="C34" s="93"/>
      <c r="D34" s="3"/>
      <c r="E34" s="3"/>
      <c r="F34" s="3"/>
      <c r="G34" s="3"/>
      <c r="H34" s="3"/>
      <c r="I34" s="3"/>
      <c r="J34" s="3"/>
      <c r="K34" s="3"/>
      <c r="L34" s="3"/>
    </row>
    <row r="35" spans="1:12" ht="15">
      <c r="A35" s="2"/>
      <c r="B35" s="3"/>
      <c r="C35" s="92"/>
      <c r="D35" s="3"/>
      <c r="E35" s="3"/>
      <c r="F35" s="3"/>
      <c r="G35" s="3"/>
      <c r="H35" s="3"/>
      <c r="I35" s="3"/>
      <c r="J35" s="3"/>
      <c r="K35" s="3"/>
      <c r="L35" s="3"/>
    </row>
    <row r="36" spans="1:12" ht="15">
      <c r="A36" s="2" t="s">
        <v>42</v>
      </c>
      <c r="B36" s="3"/>
      <c r="C36" s="91" t="s">
        <v>116</v>
      </c>
      <c r="D36" s="3"/>
      <c r="E36" s="3"/>
      <c r="F36" s="3"/>
      <c r="G36" s="3"/>
      <c r="H36" s="3"/>
      <c r="I36" s="3"/>
      <c r="J36" s="3"/>
      <c r="K36" s="3"/>
      <c r="L36" s="3"/>
    </row>
    <row r="37" spans="1:12" ht="15">
      <c r="A37" s="2"/>
      <c r="B37" s="3"/>
      <c r="C37" s="91"/>
      <c r="D37" s="3"/>
      <c r="E37" s="3"/>
      <c r="F37" s="3"/>
      <c r="G37" s="3"/>
      <c r="H37" s="3"/>
      <c r="I37" s="3"/>
      <c r="J37" s="3"/>
      <c r="K37" s="3"/>
      <c r="L37" s="3"/>
    </row>
    <row r="38" spans="1:12" ht="15">
      <c r="A38" s="2"/>
      <c r="B38" s="3"/>
      <c r="C38" s="92" t="s">
        <v>110</v>
      </c>
      <c r="D38" s="3"/>
      <c r="E38" s="3"/>
      <c r="F38" s="3"/>
      <c r="G38" s="3"/>
      <c r="H38" s="3"/>
      <c r="I38" s="3"/>
      <c r="J38" s="3"/>
      <c r="K38" s="3"/>
      <c r="L38" s="3"/>
    </row>
    <row r="39" spans="1:12" ht="15">
      <c r="A39" s="2"/>
      <c r="B39" s="3"/>
      <c r="C39" s="91"/>
      <c r="D39" s="3"/>
      <c r="E39" s="3"/>
      <c r="F39" s="3"/>
      <c r="G39" s="3"/>
      <c r="H39" s="3"/>
      <c r="I39" s="3"/>
      <c r="J39" s="3"/>
      <c r="K39" s="3"/>
      <c r="L39" s="3"/>
    </row>
    <row r="40" spans="1:12" ht="15">
      <c r="A40" s="2" t="s">
        <v>43</v>
      </c>
      <c r="B40" s="3"/>
      <c r="C40" s="94" t="s">
        <v>122</v>
      </c>
      <c r="D40" s="3"/>
      <c r="E40" s="3"/>
      <c r="F40" s="3"/>
      <c r="G40" s="3"/>
      <c r="H40" s="3"/>
      <c r="I40" s="3"/>
      <c r="J40" s="3"/>
      <c r="K40" s="3"/>
      <c r="L40" s="3"/>
    </row>
    <row r="41" spans="1:12" ht="15">
      <c r="A41" s="2"/>
      <c r="B41" s="3"/>
      <c r="C41" s="94" t="s">
        <v>123</v>
      </c>
      <c r="D41" s="3"/>
      <c r="E41" s="3"/>
      <c r="F41" s="3"/>
      <c r="G41" s="3"/>
      <c r="H41" s="3"/>
      <c r="I41" s="3"/>
      <c r="J41" s="3"/>
      <c r="K41" s="3"/>
      <c r="L41" s="3"/>
    </row>
    <row r="42" spans="1:12" ht="15">
      <c r="A42" s="2"/>
      <c r="B42" s="3"/>
      <c r="C42" s="95"/>
      <c r="D42" s="3"/>
      <c r="E42" s="3"/>
      <c r="F42" s="3"/>
      <c r="G42" s="3"/>
      <c r="H42" s="3"/>
      <c r="I42" s="3"/>
      <c r="J42" s="3"/>
      <c r="K42" s="3"/>
      <c r="L42" s="3"/>
    </row>
    <row r="43" spans="1:12" ht="15">
      <c r="A43" s="2"/>
      <c r="B43" s="3"/>
      <c r="C43" s="95"/>
      <c r="D43" s="3"/>
      <c r="E43" s="3"/>
      <c r="F43" s="3"/>
      <c r="G43" s="3"/>
      <c r="H43" s="3"/>
      <c r="I43" s="3"/>
      <c r="J43" s="3"/>
      <c r="K43" s="3"/>
      <c r="L43" s="3"/>
    </row>
    <row r="44" spans="1:12" ht="15">
      <c r="A44" s="2"/>
      <c r="B44" s="3"/>
      <c r="C44" s="95"/>
      <c r="D44" s="3"/>
      <c r="E44" s="3"/>
      <c r="F44" s="3"/>
      <c r="G44" s="3"/>
      <c r="H44" s="3"/>
      <c r="I44" s="3"/>
      <c r="J44" s="3"/>
      <c r="K44" s="3"/>
      <c r="L44" s="3"/>
    </row>
    <row r="45" spans="1:12" ht="15">
      <c r="A45" s="2"/>
      <c r="B45" s="3"/>
      <c r="C45" s="95"/>
      <c r="D45" s="3"/>
      <c r="E45" s="3"/>
      <c r="F45" s="3"/>
      <c r="G45" s="3"/>
      <c r="H45" s="3"/>
      <c r="I45" s="3"/>
      <c r="J45" s="3"/>
      <c r="K45" s="3"/>
      <c r="L45" s="3"/>
    </row>
    <row r="46" spans="1:12" ht="15">
      <c r="A46" s="2"/>
      <c r="B46" s="3"/>
      <c r="C46" s="95"/>
      <c r="D46" s="3"/>
      <c r="E46" s="3"/>
      <c r="F46" s="3"/>
      <c r="G46" s="3"/>
      <c r="H46" s="3"/>
      <c r="I46" s="3"/>
      <c r="J46" s="3"/>
      <c r="K46" s="3"/>
      <c r="L46" s="3"/>
    </row>
    <row r="47" spans="1:12" ht="15">
      <c r="A47" s="2" t="s">
        <v>44</v>
      </c>
      <c r="B47" s="3"/>
      <c r="C47" s="91" t="s">
        <v>117</v>
      </c>
      <c r="D47" s="3"/>
      <c r="E47" s="3"/>
      <c r="F47" s="3"/>
      <c r="G47" s="3"/>
      <c r="H47" s="3"/>
      <c r="I47" s="3"/>
      <c r="J47" s="3"/>
      <c r="K47" s="3"/>
      <c r="L47" s="3"/>
    </row>
    <row r="48" spans="1:12" ht="15">
      <c r="A48" s="2"/>
      <c r="B48" s="3"/>
      <c r="C48" s="95"/>
      <c r="D48" s="3"/>
      <c r="E48" s="3"/>
      <c r="F48" s="3"/>
      <c r="G48" s="3"/>
      <c r="H48" s="3"/>
      <c r="I48" s="3"/>
      <c r="J48" s="3"/>
      <c r="K48" s="3"/>
      <c r="L48" s="3"/>
    </row>
    <row r="49" spans="1:12" ht="15">
      <c r="A49" s="2"/>
      <c r="B49" s="3"/>
      <c r="C49" s="95" t="s">
        <v>111</v>
      </c>
      <c r="D49" s="3"/>
      <c r="E49" s="3"/>
      <c r="F49" s="3"/>
      <c r="G49" s="3"/>
      <c r="H49" s="3"/>
      <c r="I49" s="3"/>
      <c r="J49" s="3"/>
      <c r="K49" s="3"/>
      <c r="L49" s="3"/>
    </row>
    <row r="50" spans="1:12" ht="15">
      <c r="A50" s="2"/>
      <c r="B50" s="3"/>
      <c r="C50" s="91"/>
      <c r="D50" s="3"/>
      <c r="E50" s="3"/>
      <c r="F50" s="3"/>
      <c r="G50" s="3"/>
      <c r="H50" s="3"/>
      <c r="I50" s="3"/>
      <c r="J50" s="3"/>
      <c r="K50" s="3"/>
      <c r="L50" s="3"/>
    </row>
    <row r="51" spans="1:12" ht="15">
      <c r="A51" s="2" t="s">
        <v>45</v>
      </c>
      <c r="B51" s="3"/>
      <c r="C51" s="96" t="s">
        <v>118</v>
      </c>
      <c r="D51" s="3"/>
      <c r="E51" s="3"/>
      <c r="F51" s="3"/>
      <c r="G51" s="3"/>
      <c r="H51" s="3"/>
      <c r="I51" s="3"/>
      <c r="J51" s="3"/>
      <c r="K51" s="3"/>
      <c r="L51" s="3"/>
    </row>
    <row r="52" spans="1:12" ht="15">
      <c r="A52" s="2"/>
      <c r="B52" s="3"/>
      <c r="C52" s="92"/>
      <c r="D52" s="3"/>
      <c r="E52" s="3"/>
      <c r="F52" s="3"/>
      <c r="G52" s="3"/>
      <c r="H52" s="3"/>
      <c r="I52" s="3"/>
      <c r="J52" s="3"/>
      <c r="K52" s="3"/>
      <c r="L52" s="3"/>
    </row>
    <row r="53" spans="1:12" ht="15">
      <c r="A53" s="2"/>
      <c r="B53" s="3"/>
      <c r="C53" s="97"/>
      <c r="D53" s="3"/>
      <c r="E53" s="16"/>
      <c r="F53" s="16"/>
      <c r="G53" s="16"/>
      <c r="H53" s="16"/>
      <c r="I53" s="16"/>
      <c r="J53" s="16"/>
      <c r="K53" s="16"/>
      <c r="L53" s="16"/>
    </row>
    <row r="54" spans="1:12" ht="15">
      <c r="A54" s="2"/>
      <c r="B54" s="3"/>
      <c r="C54" s="97"/>
      <c r="D54" s="3"/>
      <c r="E54" s="16"/>
      <c r="F54" s="16"/>
      <c r="G54" s="16"/>
      <c r="H54" s="16"/>
      <c r="I54" s="16"/>
      <c r="J54" s="16"/>
      <c r="K54" s="16"/>
      <c r="L54" s="16"/>
    </row>
    <row r="55" spans="1:12" ht="15">
      <c r="A55" s="2"/>
      <c r="B55" s="3"/>
      <c r="C55" s="91"/>
      <c r="D55" s="3"/>
      <c r="E55" s="3"/>
      <c r="F55" s="3"/>
      <c r="G55" s="3"/>
      <c r="H55" s="3"/>
      <c r="I55" s="3"/>
      <c r="J55" s="3"/>
      <c r="K55" s="3"/>
      <c r="L55" s="3"/>
    </row>
    <row r="56" spans="1:12" ht="15">
      <c r="A56" s="2"/>
      <c r="B56" s="3"/>
      <c r="C56" s="91"/>
      <c r="D56" s="3"/>
      <c r="E56" s="3"/>
      <c r="F56" s="3"/>
      <c r="G56" s="3"/>
      <c r="H56" s="3"/>
      <c r="I56" s="3"/>
      <c r="J56" s="3"/>
      <c r="K56" s="3"/>
      <c r="L56" s="3"/>
    </row>
    <row r="57" spans="1:12" ht="15">
      <c r="A57" s="2"/>
      <c r="B57" s="3"/>
      <c r="C57" s="91"/>
      <c r="D57" s="3"/>
      <c r="E57" s="3"/>
      <c r="F57" s="3"/>
      <c r="G57" s="3"/>
      <c r="H57" s="3"/>
      <c r="I57" s="3"/>
      <c r="J57" s="3"/>
      <c r="K57" s="3"/>
      <c r="L57" s="3"/>
    </row>
    <row r="58" spans="1:12" ht="15">
      <c r="A58" s="2" t="s">
        <v>46</v>
      </c>
      <c r="B58" s="3"/>
      <c r="C58" s="91" t="s">
        <v>119</v>
      </c>
      <c r="D58" s="3"/>
      <c r="E58" s="3"/>
      <c r="F58" s="3"/>
      <c r="G58" s="3"/>
      <c r="H58" s="3"/>
      <c r="I58" s="3"/>
      <c r="J58" s="3"/>
      <c r="K58" s="3"/>
      <c r="L58" s="3"/>
    </row>
    <row r="59" spans="1:12" ht="15">
      <c r="A59" s="2"/>
      <c r="B59" s="3"/>
      <c r="C59" s="91"/>
      <c r="D59" s="3"/>
      <c r="E59" s="3"/>
      <c r="F59" s="3"/>
      <c r="G59" s="3"/>
      <c r="H59" s="3"/>
      <c r="I59" s="3"/>
      <c r="J59" s="3"/>
      <c r="K59" s="3"/>
      <c r="L59" s="3"/>
    </row>
    <row r="60" spans="1:12" ht="15">
      <c r="A60" s="2"/>
      <c r="B60" s="3"/>
      <c r="C60" s="97" t="s">
        <v>112</v>
      </c>
      <c r="D60" s="3"/>
      <c r="E60" s="3"/>
      <c r="F60" s="3"/>
      <c r="G60" s="3"/>
      <c r="H60" s="3"/>
      <c r="I60" s="3"/>
      <c r="J60" s="3"/>
      <c r="K60" s="3"/>
      <c r="L60" s="3"/>
    </row>
    <row r="61" spans="1:12" ht="15">
      <c r="A61" s="2"/>
      <c r="B61" s="3"/>
      <c r="C61" s="91"/>
      <c r="D61" s="3"/>
      <c r="E61" s="3"/>
      <c r="F61" s="3"/>
      <c r="G61" s="3"/>
      <c r="H61" s="3"/>
      <c r="I61" s="3"/>
      <c r="J61" s="3"/>
      <c r="K61" s="3"/>
      <c r="L61" s="3"/>
    </row>
    <row r="62" spans="1:12" ht="15">
      <c r="A62" s="2" t="s">
        <v>47</v>
      </c>
      <c r="B62" s="3"/>
      <c r="C62" s="91" t="s">
        <v>120</v>
      </c>
      <c r="D62" s="3"/>
      <c r="E62" s="3"/>
      <c r="F62" s="3"/>
      <c r="G62" s="3"/>
      <c r="H62" s="3"/>
      <c r="I62" s="3"/>
      <c r="J62" s="3"/>
      <c r="K62" s="3"/>
      <c r="L62" s="3"/>
    </row>
    <row r="63" spans="1:12" ht="15">
      <c r="A63" s="2"/>
      <c r="B63" s="3"/>
      <c r="C63" s="92"/>
      <c r="D63" s="3"/>
      <c r="E63" s="3"/>
      <c r="F63" s="3"/>
      <c r="G63" s="3"/>
      <c r="H63" s="3"/>
      <c r="I63" s="3"/>
      <c r="J63" s="3"/>
      <c r="K63" s="3"/>
      <c r="L63" s="3"/>
    </row>
    <row r="64" spans="1:12" ht="15">
      <c r="A64" s="2"/>
      <c r="B64" s="3"/>
      <c r="C64" s="92" t="s">
        <v>179</v>
      </c>
      <c r="D64" s="3"/>
      <c r="E64" s="3"/>
      <c r="F64" s="3"/>
      <c r="G64" s="3"/>
      <c r="H64" s="3"/>
      <c r="I64" s="3"/>
      <c r="J64" s="3"/>
      <c r="K64" s="3"/>
      <c r="L64" s="3"/>
    </row>
    <row r="65" spans="1:12" ht="15">
      <c r="A65" s="2"/>
      <c r="B65" s="3"/>
      <c r="C65" s="92"/>
      <c r="D65" s="3"/>
      <c r="E65" s="3"/>
      <c r="F65" s="3"/>
      <c r="G65" s="3"/>
      <c r="H65" s="3"/>
      <c r="I65" s="3"/>
      <c r="J65" s="3"/>
      <c r="K65" s="3"/>
      <c r="L65" s="3"/>
    </row>
    <row r="66" spans="1:12" ht="15">
      <c r="A66" s="2" t="s">
        <v>48</v>
      </c>
      <c r="B66" s="3"/>
      <c r="C66" s="91" t="s">
        <v>121</v>
      </c>
      <c r="D66" s="3"/>
      <c r="E66" s="3"/>
      <c r="F66" s="3"/>
      <c r="G66" s="3"/>
      <c r="H66" s="3"/>
      <c r="I66" s="3"/>
      <c r="J66" s="3"/>
      <c r="K66" s="3"/>
      <c r="L66" s="3"/>
    </row>
    <row r="67" spans="1:12" ht="15">
      <c r="A67" s="2"/>
      <c r="B67" s="3"/>
      <c r="C67" s="92"/>
      <c r="D67" s="3"/>
      <c r="E67" s="3"/>
      <c r="F67" s="3"/>
      <c r="G67" s="3"/>
      <c r="H67" s="3"/>
      <c r="I67" s="3"/>
      <c r="J67" s="3"/>
      <c r="K67" s="3"/>
      <c r="L67" s="3"/>
    </row>
    <row r="68" spans="1:12" ht="15">
      <c r="A68" s="2"/>
      <c r="B68" s="3"/>
      <c r="C68" s="92" t="s">
        <v>170</v>
      </c>
      <c r="D68" s="3"/>
      <c r="E68" s="3"/>
      <c r="F68" s="3"/>
      <c r="G68" s="3"/>
      <c r="H68" s="3"/>
      <c r="I68" s="3"/>
      <c r="J68" s="3"/>
      <c r="K68" s="3"/>
      <c r="L68" s="3"/>
    </row>
    <row r="69" spans="1:12" ht="15">
      <c r="A69" s="2"/>
      <c r="B69" s="3"/>
      <c r="C69" s="92"/>
      <c r="D69" s="3"/>
      <c r="E69" s="3"/>
      <c r="F69" s="3"/>
      <c r="G69" s="3"/>
      <c r="H69" s="3"/>
      <c r="I69" s="3"/>
      <c r="J69" s="3"/>
      <c r="K69" s="3"/>
      <c r="L69" s="3"/>
    </row>
    <row r="70" spans="1:12" ht="15">
      <c r="A70" s="2" t="s">
        <v>49</v>
      </c>
      <c r="B70" s="3"/>
      <c r="C70" s="91" t="s">
        <v>180</v>
      </c>
      <c r="D70" s="3"/>
      <c r="E70" s="3"/>
      <c r="F70" s="3"/>
      <c r="G70" s="3"/>
      <c r="H70" s="3"/>
      <c r="I70" s="3"/>
      <c r="J70" s="3"/>
      <c r="K70" s="3"/>
      <c r="L70" s="3"/>
    </row>
    <row r="71" spans="1:12" ht="15">
      <c r="A71" s="2"/>
      <c r="B71" s="3"/>
      <c r="C71" s="91"/>
      <c r="D71" s="3"/>
      <c r="E71" s="3"/>
      <c r="F71" s="3"/>
      <c r="G71" s="3"/>
      <c r="H71" s="3"/>
      <c r="I71" s="3"/>
      <c r="J71" s="3"/>
      <c r="K71" s="3"/>
      <c r="L71" s="3"/>
    </row>
    <row r="72" spans="1:12" ht="15">
      <c r="A72" s="2"/>
      <c r="B72" s="3"/>
      <c r="C72" s="92"/>
      <c r="D72" s="3"/>
      <c r="E72" s="3"/>
      <c r="F72" s="3"/>
      <c r="G72" s="3"/>
      <c r="H72" s="3"/>
      <c r="I72" s="3"/>
      <c r="J72" s="3"/>
      <c r="K72" s="3"/>
      <c r="L72" s="3"/>
    </row>
    <row r="73" spans="1:12" ht="15">
      <c r="A73" s="2"/>
      <c r="B73" s="3"/>
      <c r="C73" s="92"/>
      <c r="D73" s="3"/>
      <c r="E73" s="3"/>
      <c r="F73" s="3"/>
      <c r="G73" s="3"/>
      <c r="H73" s="3"/>
      <c r="I73" s="3"/>
      <c r="J73" s="3"/>
      <c r="K73" s="3"/>
      <c r="L73" s="3"/>
    </row>
    <row r="74" spans="1:12" ht="15">
      <c r="A74" s="2"/>
      <c r="B74" s="3"/>
      <c r="C74" s="92"/>
      <c r="D74" s="3"/>
      <c r="E74" s="3"/>
      <c r="F74" s="3"/>
      <c r="G74" s="3"/>
      <c r="H74" s="3"/>
      <c r="I74" s="3"/>
      <c r="J74" s="3"/>
      <c r="K74" s="3"/>
      <c r="L74" s="3"/>
    </row>
    <row r="75" spans="1:12" ht="15">
      <c r="A75" s="2"/>
      <c r="B75" s="3"/>
      <c r="C75" s="92"/>
      <c r="D75" s="3"/>
      <c r="E75" s="3"/>
      <c r="F75" s="3"/>
      <c r="G75" s="3"/>
      <c r="H75" s="3"/>
      <c r="I75" s="3"/>
      <c r="J75" s="3"/>
      <c r="K75" s="3"/>
      <c r="L75" s="3"/>
    </row>
    <row r="76" spans="1:12" ht="15">
      <c r="A76" s="98" t="s">
        <v>181</v>
      </c>
      <c r="B76" s="3"/>
      <c r="C76" s="99"/>
      <c r="D76" s="3"/>
      <c r="E76" s="3"/>
      <c r="F76" s="3"/>
      <c r="G76" s="3"/>
      <c r="H76" s="3"/>
      <c r="I76" s="3"/>
      <c r="J76" s="3"/>
      <c r="K76" s="3"/>
      <c r="L76" s="3"/>
    </row>
    <row r="77" spans="1:12" ht="15">
      <c r="A77" s="2"/>
      <c r="B77" s="3"/>
      <c r="C77" s="92"/>
      <c r="D77" s="3"/>
      <c r="E77" s="3"/>
      <c r="F77" s="3"/>
      <c r="G77" s="3"/>
      <c r="H77" s="3"/>
      <c r="I77" s="3"/>
      <c r="J77" s="3"/>
      <c r="K77" s="3"/>
      <c r="L77" s="3"/>
    </row>
    <row r="78" spans="1:12" ht="15">
      <c r="A78" s="2" t="s">
        <v>50</v>
      </c>
      <c r="B78" s="3"/>
      <c r="C78" s="91" t="s">
        <v>152</v>
      </c>
      <c r="D78" s="3"/>
      <c r="E78" s="3"/>
      <c r="F78" s="3"/>
      <c r="G78" s="3"/>
      <c r="H78" s="3"/>
      <c r="I78" s="3"/>
      <c r="J78" s="3"/>
      <c r="K78" s="3"/>
      <c r="L78" s="3"/>
    </row>
    <row r="79" spans="1:12" ht="15">
      <c r="A79" s="2"/>
      <c r="B79" s="3"/>
      <c r="C79" s="91"/>
      <c r="D79" s="3"/>
      <c r="E79" s="3"/>
      <c r="F79" s="3"/>
      <c r="G79" s="3"/>
      <c r="H79" s="3"/>
      <c r="I79" s="3"/>
      <c r="J79" s="3"/>
      <c r="K79" s="3"/>
      <c r="L79" s="3"/>
    </row>
    <row r="80" spans="1:12" ht="15">
      <c r="A80" s="2"/>
      <c r="B80" s="3"/>
      <c r="C80" s="92"/>
      <c r="D80" s="3"/>
      <c r="E80" s="3"/>
      <c r="F80" s="3"/>
      <c r="G80" s="3"/>
      <c r="H80" s="3"/>
      <c r="I80" s="3"/>
      <c r="J80" s="3"/>
      <c r="K80" s="3"/>
      <c r="L80" s="3"/>
    </row>
    <row r="81" spans="1:12" ht="15">
      <c r="A81" s="2"/>
      <c r="B81" s="3"/>
      <c r="C81" s="92"/>
      <c r="D81" s="3"/>
      <c r="E81" s="3"/>
      <c r="F81" s="3"/>
      <c r="G81" s="3"/>
      <c r="H81" s="3"/>
      <c r="I81" s="3"/>
      <c r="J81" s="3"/>
      <c r="K81" s="3"/>
      <c r="L81" s="3"/>
    </row>
    <row r="82" spans="1:12" ht="15">
      <c r="A82" s="2"/>
      <c r="B82" s="3"/>
      <c r="C82" s="92"/>
      <c r="D82" s="3"/>
      <c r="E82" s="3"/>
      <c r="F82" s="3"/>
      <c r="G82" s="3"/>
      <c r="H82" s="3"/>
      <c r="I82" s="3"/>
      <c r="J82" s="3"/>
      <c r="K82" s="3"/>
      <c r="L82" s="3"/>
    </row>
    <row r="83" spans="1:12" ht="15">
      <c r="A83" s="2"/>
      <c r="B83" s="3"/>
      <c r="C83" s="92"/>
      <c r="D83" s="3"/>
      <c r="E83" s="3"/>
      <c r="F83" s="3"/>
      <c r="G83" s="3"/>
      <c r="H83" s="3"/>
      <c r="I83" s="3"/>
      <c r="J83" s="3"/>
      <c r="K83" s="3"/>
      <c r="L83" s="3"/>
    </row>
    <row r="84" spans="1:12" ht="15">
      <c r="A84" s="2"/>
      <c r="B84" s="3"/>
      <c r="C84" s="92"/>
      <c r="D84" s="3"/>
      <c r="E84" s="3"/>
      <c r="F84" s="3"/>
      <c r="G84" s="3"/>
      <c r="H84" s="3"/>
      <c r="I84" s="3"/>
      <c r="J84" s="3"/>
      <c r="K84" s="3"/>
      <c r="L84" s="3"/>
    </row>
    <row r="85" spans="1:12" ht="15">
      <c r="A85" s="2"/>
      <c r="B85" s="3"/>
      <c r="C85" s="92"/>
      <c r="D85" s="3"/>
      <c r="E85" s="3"/>
      <c r="F85" s="3"/>
      <c r="G85" s="3"/>
      <c r="H85" s="3"/>
      <c r="I85" s="3"/>
      <c r="J85" s="3"/>
      <c r="K85" s="3"/>
      <c r="L85" s="3"/>
    </row>
    <row r="86" spans="1:12" ht="15">
      <c r="A86" s="2" t="s">
        <v>51</v>
      </c>
      <c r="B86" s="3"/>
      <c r="C86" s="91" t="s">
        <v>145</v>
      </c>
      <c r="D86" s="3"/>
      <c r="E86" s="3"/>
      <c r="F86" s="3"/>
      <c r="G86" s="3"/>
      <c r="H86" s="3"/>
      <c r="I86" s="3"/>
      <c r="J86" s="3"/>
      <c r="K86" s="3"/>
      <c r="L86" s="3"/>
    </row>
    <row r="87" spans="1:12" ht="15">
      <c r="A87" s="2"/>
      <c r="B87" s="3"/>
      <c r="C87" s="91" t="s">
        <v>146</v>
      </c>
      <c r="D87" s="3"/>
      <c r="E87" s="3"/>
      <c r="F87" s="3"/>
      <c r="G87" s="3"/>
      <c r="H87" s="3"/>
      <c r="I87" s="3"/>
      <c r="J87" s="3"/>
      <c r="K87" s="3"/>
      <c r="L87" s="3"/>
    </row>
    <row r="88" spans="1:12" ht="15">
      <c r="A88" s="2"/>
      <c r="B88" s="3"/>
      <c r="C88" s="91"/>
      <c r="D88" s="3"/>
      <c r="E88" s="3"/>
      <c r="F88" s="3"/>
      <c r="G88" s="3"/>
      <c r="H88" s="3"/>
      <c r="I88" s="3"/>
      <c r="J88" s="3"/>
      <c r="K88" s="3"/>
      <c r="L88" s="3"/>
    </row>
    <row r="89" spans="1:12" ht="15">
      <c r="A89" s="2"/>
      <c r="B89" s="3"/>
      <c r="C89" s="92"/>
      <c r="D89" s="3"/>
      <c r="E89" s="3"/>
      <c r="F89" s="3"/>
      <c r="G89" s="3"/>
      <c r="H89" s="3"/>
      <c r="I89" s="3"/>
      <c r="J89" s="3"/>
      <c r="K89" s="3"/>
      <c r="L89" s="3"/>
    </row>
    <row r="90" spans="1:12" ht="15">
      <c r="A90" s="2"/>
      <c r="B90" s="3"/>
      <c r="C90" s="92"/>
      <c r="D90" s="3"/>
      <c r="E90" s="3"/>
      <c r="F90" s="3"/>
      <c r="G90" s="3"/>
      <c r="H90" s="3"/>
      <c r="I90" s="3"/>
      <c r="J90" s="3"/>
      <c r="K90" s="3"/>
      <c r="L90" s="3"/>
    </row>
    <row r="91" spans="1:12" ht="15">
      <c r="A91" s="2"/>
      <c r="B91" s="3"/>
      <c r="C91" s="92"/>
      <c r="D91" s="3"/>
      <c r="E91" s="3"/>
      <c r="F91" s="3"/>
      <c r="G91" s="3"/>
      <c r="H91" s="3"/>
      <c r="I91" s="3"/>
      <c r="J91" s="3"/>
      <c r="K91" s="3"/>
      <c r="L91" s="3"/>
    </row>
    <row r="92" spans="1:12" ht="15">
      <c r="A92" s="2" t="s">
        <v>52</v>
      </c>
      <c r="B92" s="3"/>
      <c r="C92" s="91" t="s">
        <v>147</v>
      </c>
      <c r="D92" s="3"/>
      <c r="E92" s="3"/>
      <c r="F92" s="3"/>
      <c r="G92" s="3"/>
      <c r="H92" s="3"/>
      <c r="I92" s="3"/>
      <c r="J92" s="3"/>
      <c r="K92" s="3"/>
      <c r="L92" s="3"/>
    </row>
    <row r="93" spans="1:12" ht="15">
      <c r="A93" s="2"/>
      <c r="B93" s="3"/>
      <c r="C93" s="91"/>
      <c r="D93" s="3"/>
      <c r="E93" s="3"/>
      <c r="F93" s="3"/>
      <c r="G93" s="3"/>
      <c r="H93" s="3"/>
      <c r="I93" s="3"/>
      <c r="J93" s="3"/>
      <c r="K93" s="3"/>
      <c r="L93" s="3"/>
    </row>
    <row r="94" spans="1:12" ht="15">
      <c r="A94" s="2"/>
      <c r="B94" s="3"/>
      <c r="C94" s="92" t="s">
        <v>275</v>
      </c>
      <c r="D94" s="3"/>
      <c r="E94" s="3"/>
      <c r="F94" s="3"/>
      <c r="G94" s="3"/>
      <c r="H94" s="3"/>
      <c r="I94" s="3"/>
      <c r="J94" s="3"/>
      <c r="K94" s="3"/>
      <c r="L94" s="3"/>
    </row>
    <row r="95" spans="1:12" ht="15">
      <c r="A95" s="2"/>
      <c r="B95" s="3"/>
      <c r="C95" s="91"/>
      <c r="D95" s="3"/>
      <c r="E95" s="3"/>
      <c r="F95" s="3"/>
      <c r="G95" s="3"/>
      <c r="H95" s="3"/>
      <c r="I95" s="3"/>
      <c r="J95" s="3"/>
      <c r="K95" s="3"/>
      <c r="L95" s="3"/>
    </row>
    <row r="96" spans="1:12" ht="15">
      <c r="A96" s="2"/>
      <c r="B96" s="3"/>
      <c r="C96" s="91"/>
      <c r="D96" s="3"/>
      <c r="E96" s="3"/>
      <c r="F96" s="3"/>
      <c r="G96" s="3"/>
      <c r="H96" s="3"/>
      <c r="I96" s="3"/>
      <c r="J96" s="3"/>
      <c r="K96" s="3"/>
      <c r="L96" s="3"/>
    </row>
    <row r="97" spans="1:12" ht="15">
      <c r="A97" s="2"/>
      <c r="B97" s="3"/>
      <c r="C97" s="91"/>
      <c r="D97" s="3"/>
      <c r="E97" s="3"/>
      <c r="F97" s="3"/>
      <c r="G97" s="3"/>
      <c r="H97" s="3"/>
      <c r="I97" s="3"/>
      <c r="J97" s="3"/>
      <c r="K97" s="3"/>
      <c r="L97" s="3"/>
    </row>
    <row r="98" spans="1:12" ht="15">
      <c r="A98" s="2"/>
      <c r="B98" s="3"/>
      <c r="C98" s="91"/>
      <c r="D98" s="3"/>
      <c r="E98" s="3"/>
      <c r="F98" s="3"/>
      <c r="G98" s="3"/>
      <c r="H98" s="3"/>
      <c r="I98" s="3"/>
      <c r="J98" s="3"/>
      <c r="K98" s="3"/>
      <c r="L98" s="3"/>
    </row>
    <row r="99" spans="1:12" ht="15">
      <c r="A99" s="2"/>
      <c r="B99" s="3"/>
      <c r="C99" s="91"/>
      <c r="D99" s="3"/>
      <c r="E99" s="3"/>
      <c r="F99" s="3"/>
      <c r="G99" s="3"/>
      <c r="H99" s="3"/>
      <c r="I99" s="3"/>
      <c r="J99" s="3"/>
      <c r="K99" s="3"/>
      <c r="L99" s="3"/>
    </row>
    <row r="100" spans="1:12" ht="15">
      <c r="A100" s="2"/>
      <c r="B100" s="3"/>
      <c r="C100" s="91"/>
      <c r="D100" s="3"/>
      <c r="E100" s="3"/>
      <c r="F100" s="3"/>
      <c r="G100" s="3"/>
      <c r="H100" s="3"/>
      <c r="I100" s="3"/>
      <c r="J100" s="3"/>
      <c r="K100" s="3"/>
      <c r="L100" s="3"/>
    </row>
    <row r="101" spans="1:12" ht="15">
      <c r="A101" s="2"/>
      <c r="B101" s="3"/>
      <c r="C101" s="91"/>
      <c r="D101" s="3"/>
      <c r="E101" s="3"/>
      <c r="F101" s="3"/>
      <c r="G101" s="3"/>
      <c r="H101" s="3"/>
      <c r="I101" s="3"/>
      <c r="J101" s="3"/>
      <c r="K101" s="3"/>
      <c r="L101" s="3"/>
    </row>
    <row r="102" spans="1:12" ht="15">
      <c r="A102" s="2"/>
      <c r="B102" s="3"/>
      <c r="C102" s="91"/>
      <c r="D102" s="3"/>
      <c r="E102" s="3"/>
      <c r="F102" s="3"/>
      <c r="G102" s="3"/>
      <c r="H102" s="3"/>
      <c r="I102" s="3"/>
      <c r="J102" s="3"/>
      <c r="K102" s="3"/>
      <c r="L102" s="3"/>
    </row>
    <row r="103" spans="1:12" ht="15">
      <c r="A103" s="2"/>
      <c r="B103" s="3"/>
      <c r="C103" s="92"/>
      <c r="D103" s="3"/>
      <c r="E103" s="3"/>
      <c r="F103" s="3"/>
      <c r="G103" s="3"/>
      <c r="H103" s="3"/>
      <c r="I103" s="3"/>
      <c r="J103" s="3"/>
      <c r="K103" s="3"/>
      <c r="L103" s="3"/>
    </row>
    <row r="104" spans="1:12" ht="15">
      <c r="A104" s="2"/>
      <c r="B104" s="3"/>
      <c r="C104" s="92"/>
      <c r="D104" s="3"/>
      <c r="E104" s="3"/>
      <c r="F104" s="3"/>
      <c r="G104" s="3"/>
      <c r="H104" s="3"/>
      <c r="I104" s="3"/>
      <c r="J104" s="3"/>
      <c r="K104" s="3"/>
      <c r="L104" s="3"/>
    </row>
    <row r="105" spans="1:12" ht="15">
      <c r="A105" s="2"/>
      <c r="B105" s="3"/>
      <c r="C105" s="92"/>
      <c r="D105" s="3"/>
      <c r="E105" s="3"/>
      <c r="F105" s="3"/>
      <c r="G105" s="3"/>
      <c r="H105" s="3"/>
      <c r="I105" s="3"/>
      <c r="J105" s="3"/>
      <c r="K105" s="3"/>
      <c r="L105" s="3"/>
    </row>
    <row r="106" spans="1:12" ht="15">
      <c r="A106" s="2"/>
      <c r="B106" s="3"/>
      <c r="C106" s="92"/>
      <c r="D106" s="3"/>
      <c r="E106" s="3"/>
      <c r="F106" s="3"/>
      <c r="G106" s="3"/>
      <c r="H106" s="3"/>
      <c r="I106" s="3"/>
      <c r="J106" s="3"/>
      <c r="K106" s="3"/>
      <c r="L106" s="3"/>
    </row>
    <row r="107" spans="1:12" ht="15">
      <c r="A107" s="2"/>
      <c r="B107" s="3"/>
      <c r="C107" s="92"/>
      <c r="D107" s="3"/>
      <c r="E107" s="3"/>
      <c r="F107" s="3"/>
      <c r="G107" s="3"/>
      <c r="H107" s="3"/>
      <c r="I107" s="3"/>
      <c r="J107" s="3"/>
      <c r="K107" s="3"/>
      <c r="L107" s="3"/>
    </row>
    <row r="108" spans="1:12" ht="15">
      <c r="A108" s="2" t="s">
        <v>53</v>
      </c>
      <c r="B108" s="3"/>
      <c r="C108" s="91" t="s">
        <v>148</v>
      </c>
      <c r="D108" s="3"/>
      <c r="E108" s="3"/>
      <c r="F108" s="3"/>
      <c r="G108" s="3"/>
      <c r="H108" s="3"/>
      <c r="I108" s="3"/>
      <c r="J108" s="3"/>
      <c r="K108" s="3"/>
      <c r="L108" s="3"/>
    </row>
    <row r="109" spans="1:12" ht="15">
      <c r="A109" s="2"/>
      <c r="B109" s="3"/>
      <c r="C109" s="92"/>
      <c r="D109" s="3"/>
      <c r="E109" s="3"/>
      <c r="F109" s="3"/>
      <c r="G109" s="3"/>
      <c r="H109" s="3"/>
      <c r="I109" s="3"/>
      <c r="J109" s="3"/>
      <c r="K109" s="3"/>
      <c r="L109" s="3"/>
    </row>
    <row r="110" spans="1:12" ht="15">
      <c r="A110" s="2"/>
      <c r="B110" s="3"/>
      <c r="C110" s="92" t="s">
        <v>276</v>
      </c>
      <c r="D110" s="3"/>
      <c r="E110" s="3"/>
      <c r="F110" s="3"/>
      <c r="G110" s="3"/>
      <c r="H110" s="3"/>
      <c r="I110" s="3"/>
      <c r="J110" s="3"/>
      <c r="K110" s="3"/>
      <c r="L110" s="3"/>
    </row>
    <row r="111" spans="1:12" ht="15">
      <c r="A111" s="2"/>
      <c r="B111" s="3"/>
      <c r="C111" s="92"/>
      <c r="D111" s="3"/>
      <c r="E111" s="3"/>
      <c r="F111" s="3"/>
      <c r="G111" s="3"/>
      <c r="H111" s="3"/>
      <c r="I111" s="3"/>
      <c r="J111" s="3"/>
      <c r="K111" s="3"/>
      <c r="L111" s="3"/>
    </row>
    <row r="112" spans="1:12" ht="15">
      <c r="A112" s="2" t="s">
        <v>54</v>
      </c>
      <c r="B112" s="3"/>
      <c r="C112" s="91" t="s">
        <v>124</v>
      </c>
      <c r="D112" s="3"/>
      <c r="E112" s="3"/>
      <c r="F112" s="3"/>
      <c r="G112" s="3"/>
      <c r="H112" s="3"/>
      <c r="I112" s="3"/>
      <c r="J112" s="3"/>
      <c r="K112" s="3"/>
      <c r="L112" s="3"/>
    </row>
    <row r="113" spans="1:12" ht="15">
      <c r="A113" s="2"/>
      <c r="B113" s="3"/>
      <c r="C113" s="92"/>
      <c r="D113" s="3"/>
      <c r="E113" s="3"/>
      <c r="F113" s="3"/>
      <c r="G113" s="3"/>
      <c r="H113" s="3"/>
      <c r="I113" s="3"/>
      <c r="J113" s="3"/>
      <c r="K113" s="3"/>
      <c r="L113" s="3"/>
    </row>
    <row r="114" spans="1:12" ht="15">
      <c r="A114" s="2"/>
      <c r="B114" s="3"/>
      <c r="C114" s="92"/>
      <c r="D114" s="3"/>
      <c r="E114" s="3"/>
      <c r="F114" s="3"/>
      <c r="G114" s="3"/>
      <c r="H114" s="3"/>
      <c r="I114" s="3"/>
      <c r="J114" s="3"/>
      <c r="K114" s="3"/>
      <c r="L114" s="3"/>
    </row>
    <row r="115" spans="1:12" ht="15">
      <c r="A115" s="2"/>
      <c r="B115" s="3"/>
      <c r="C115" s="92"/>
      <c r="D115" s="3"/>
      <c r="E115" s="3"/>
      <c r="F115" s="3"/>
      <c r="G115" s="3"/>
      <c r="H115" s="3"/>
      <c r="I115" s="3"/>
      <c r="J115" s="3"/>
      <c r="K115" s="3"/>
      <c r="L115" s="3"/>
    </row>
    <row r="116" spans="1:12" ht="15">
      <c r="A116" s="2"/>
      <c r="B116" s="3"/>
      <c r="C116" s="92"/>
      <c r="D116" s="3"/>
      <c r="E116" s="3"/>
      <c r="F116" s="3"/>
      <c r="G116" s="3"/>
      <c r="H116" s="3"/>
      <c r="I116" s="3"/>
      <c r="J116" s="3"/>
      <c r="K116" s="3"/>
      <c r="L116" s="3"/>
    </row>
    <row r="117" spans="1:12" ht="15">
      <c r="A117" s="2"/>
      <c r="B117" s="3"/>
      <c r="C117" s="92"/>
      <c r="D117" s="3"/>
      <c r="E117" s="3"/>
      <c r="F117" s="3"/>
      <c r="G117" s="3"/>
      <c r="H117" s="3"/>
      <c r="I117" s="3"/>
      <c r="J117" s="3"/>
      <c r="K117" s="3"/>
      <c r="L117" s="3"/>
    </row>
    <row r="118" spans="1:12" ht="15">
      <c r="A118" s="2"/>
      <c r="B118" s="3"/>
      <c r="C118" s="92"/>
      <c r="D118" s="3"/>
      <c r="E118" s="3"/>
      <c r="F118" s="3"/>
      <c r="G118" s="3"/>
      <c r="H118" s="3"/>
      <c r="I118" s="3"/>
      <c r="J118" s="3"/>
      <c r="K118" s="3"/>
      <c r="L118" s="3"/>
    </row>
    <row r="119" spans="1:12" ht="15">
      <c r="A119" s="2"/>
      <c r="B119" s="3"/>
      <c r="C119" s="92"/>
      <c r="D119" s="3"/>
      <c r="E119" s="3"/>
      <c r="F119" s="3"/>
      <c r="G119" s="3"/>
      <c r="H119" s="3"/>
      <c r="I119" s="3"/>
      <c r="J119" s="3"/>
      <c r="K119" s="3"/>
      <c r="L119" s="3"/>
    </row>
    <row r="120" spans="1:12" ht="15">
      <c r="A120" s="2"/>
      <c r="B120" s="3"/>
      <c r="C120" s="92"/>
      <c r="D120" s="3"/>
      <c r="E120" s="3"/>
      <c r="F120" s="3"/>
      <c r="G120" s="3"/>
      <c r="H120" s="3"/>
      <c r="I120" s="3"/>
      <c r="J120" s="3"/>
      <c r="K120" s="3"/>
      <c r="L120" s="3"/>
    </row>
    <row r="121" spans="1:12" ht="15">
      <c r="A121" s="2"/>
      <c r="B121" s="3"/>
      <c r="C121" s="92"/>
      <c r="D121" s="3"/>
      <c r="E121" s="3"/>
      <c r="F121" s="3"/>
      <c r="G121" s="3"/>
      <c r="H121" s="3"/>
      <c r="I121" s="3"/>
      <c r="J121" s="3"/>
      <c r="K121" s="3"/>
      <c r="L121" s="3"/>
    </row>
    <row r="122" spans="1:12" ht="15">
      <c r="A122" s="2" t="s">
        <v>55</v>
      </c>
      <c r="B122" s="3"/>
      <c r="C122" s="91" t="s">
        <v>149</v>
      </c>
      <c r="D122" s="3"/>
      <c r="E122" s="3"/>
      <c r="F122" s="3"/>
      <c r="G122" s="3"/>
      <c r="H122" s="3"/>
      <c r="I122" s="3"/>
      <c r="J122" s="3"/>
      <c r="K122" s="3"/>
      <c r="L122" s="3"/>
    </row>
    <row r="123" spans="1:12" ht="15">
      <c r="A123" s="2"/>
      <c r="B123" s="3"/>
      <c r="C123" s="92"/>
      <c r="D123" s="3"/>
      <c r="E123" s="3"/>
      <c r="F123" s="3"/>
      <c r="G123" s="3"/>
      <c r="H123" s="3"/>
      <c r="I123" s="3"/>
      <c r="J123" s="3"/>
      <c r="K123" s="3"/>
      <c r="L123" s="3"/>
    </row>
    <row r="124" spans="1:12" ht="15">
      <c r="A124" s="2"/>
      <c r="B124" s="3"/>
      <c r="C124" s="92" t="s">
        <v>128</v>
      </c>
      <c r="D124" s="3"/>
      <c r="E124" s="3"/>
      <c r="F124" s="3"/>
      <c r="G124" s="3"/>
      <c r="H124" s="3"/>
      <c r="I124" s="3"/>
      <c r="J124" s="3"/>
      <c r="K124" s="3"/>
      <c r="L124" s="3"/>
    </row>
    <row r="125" spans="1:12" ht="15">
      <c r="A125" s="2"/>
      <c r="B125" s="3"/>
      <c r="C125" s="92"/>
      <c r="D125" s="3"/>
      <c r="E125" s="3"/>
      <c r="F125" s="3"/>
      <c r="G125" s="3"/>
      <c r="H125" s="3"/>
      <c r="I125" s="3"/>
      <c r="J125" s="3"/>
      <c r="K125" s="3"/>
      <c r="L125" s="3"/>
    </row>
    <row r="126" spans="1:12" ht="15">
      <c r="A126" s="2" t="s">
        <v>56</v>
      </c>
      <c r="B126" s="3"/>
      <c r="C126" s="91" t="s">
        <v>129</v>
      </c>
      <c r="D126" s="3"/>
      <c r="E126" s="3"/>
      <c r="F126" s="3"/>
      <c r="G126" s="3"/>
      <c r="H126" s="3"/>
      <c r="I126" s="3"/>
      <c r="J126" s="3"/>
      <c r="K126" s="3"/>
      <c r="L126" s="3"/>
    </row>
    <row r="127" spans="1:12" ht="15">
      <c r="A127" s="2"/>
      <c r="B127" s="3"/>
      <c r="C127" s="92"/>
      <c r="D127" s="3"/>
      <c r="E127" s="3"/>
      <c r="F127" s="3"/>
      <c r="G127" s="3"/>
      <c r="H127" s="3"/>
      <c r="I127" s="3"/>
      <c r="J127" s="3"/>
      <c r="K127" s="3"/>
      <c r="L127" s="3"/>
    </row>
    <row r="128" spans="1:12" ht="15">
      <c r="A128" s="2"/>
      <c r="B128" s="3"/>
      <c r="C128" s="92" t="s">
        <v>130</v>
      </c>
      <c r="D128" s="3"/>
      <c r="E128" s="3"/>
      <c r="F128" s="3"/>
      <c r="G128" s="3"/>
      <c r="H128" s="3"/>
      <c r="I128" s="3"/>
      <c r="J128" s="3"/>
      <c r="K128" s="3"/>
      <c r="L128" s="3"/>
    </row>
    <row r="129" spans="1:12" ht="15">
      <c r="A129" s="2"/>
      <c r="B129" s="3"/>
      <c r="C129" s="92"/>
      <c r="D129" s="3"/>
      <c r="E129" s="3"/>
      <c r="F129" s="3"/>
      <c r="G129" s="3"/>
      <c r="H129" s="3"/>
      <c r="I129" s="3"/>
      <c r="J129" s="3"/>
      <c r="K129" s="3"/>
      <c r="L129" s="3"/>
    </row>
    <row r="130" spans="1:12" ht="15">
      <c r="A130" s="2" t="s">
        <v>57</v>
      </c>
      <c r="B130" s="3"/>
      <c r="C130" s="91" t="s">
        <v>136</v>
      </c>
      <c r="D130" s="3"/>
      <c r="E130" s="3"/>
      <c r="F130" s="3"/>
      <c r="G130" s="3"/>
      <c r="H130" s="101"/>
      <c r="I130" s="101"/>
      <c r="J130" s="101"/>
      <c r="K130" s="101"/>
      <c r="L130" s="3"/>
    </row>
    <row r="131" spans="1:12" ht="15">
      <c r="A131" s="2"/>
      <c r="B131" s="3"/>
      <c r="C131" s="92"/>
      <c r="D131" s="3"/>
      <c r="E131" s="3"/>
      <c r="F131" s="3"/>
      <c r="G131" s="3"/>
      <c r="H131" s="3"/>
      <c r="I131" s="3"/>
      <c r="J131" s="3"/>
      <c r="K131" s="3"/>
      <c r="L131" s="3"/>
    </row>
    <row r="132" spans="1:12" ht="15">
      <c r="A132" s="2"/>
      <c r="B132" s="3"/>
      <c r="C132" s="92"/>
      <c r="D132" s="3"/>
      <c r="E132" s="3"/>
      <c r="F132" s="3"/>
      <c r="G132" s="3"/>
      <c r="H132" s="3"/>
      <c r="I132" s="3"/>
      <c r="J132" s="3"/>
      <c r="K132" s="3"/>
      <c r="L132" s="3"/>
    </row>
    <row r="133" spans="1:12" ht="15">
      <c r="A133" s="2"/>
      <c r="B133" s="3"/>
      <c r="C133" s="92"/>
      <c r="D133" s="3"/>
      <c r="E133" s="3"/>
      <c r="F133" s="3"/>
      <c r="G133" s="3"/>
      <c r="H133" s="3"/>
      <c r="I133" s="3"/>
      <c r="J133" s="3"/>
      <c r="K133" s="3"/>
      <c r="L133" s="3"/>
    </row>
    <row r="134" spans="1:12" ht="15">
      <c r="A134" s="2"/>
      <c r="B134" s="3"/>
      <c r="C134" s="92"/>
      <c r="D134" s="3"/>
      <c r="E134" s="3"/>
      <c r="F134" s="3"/>
      <c r="G134" s="3"/>
      <c r="H134" s="3"/>
      <c r="I134" s="3"/>
      <c r="J134" s="3"/>
      <c r="K134" s="3"/>
      <c r="L134" s="3"/>
    </row>
    <row r="135" spans="1:12" ht="15">
      <c r="A135" s="2" t="s">
        <v>58</v>
      </c>
      <c r="B135" s="3"/>
      <c r="C135" s="91" t="s">
        <v>150</v>
      </c>
      <c r="D135" s="3"/>
      <c r="E135" s="3"/>
      <c r="F135" s="3"/>
      <c r="G135" s="3"/>
      <c r="H135" s="3"/>
      <c r="I135" s="3"/>
      <c r="J135" s="3"/>
      <c r="K135" s="3"/>
      <c r="L135" s="5"/>
    </row>
    <row r="136" spans="1:12" ht="15">
      <c r="A136" s="2"/>
      <c r="B136" s="3"/>
      <c r="C136" s="92"/>
      <c r="D136" s="3"/>
      <c r="E136" s="3"/>
      <c r="F136" s="3"/>
      <c r="G136" s="3"/>
      <c r="H136" s="3"/>
      <c r="I136" s="3"/>
      <c r="J136" s="3"/>
      <c r="K136" s="3"/>
      <c r="L136" s="102"/>
    </row>
    <row r="137" spans="1:12" ht="15">
      <c r="A137" s="2"/>
      <c r="B137" s="3"/>
      <c r="C137" s="92" t="s">
        <v>137</v>
      </c>
      <c r="D137" s="3"/>
      <c r="E137" s="3"/>
      <c r="F137" s="3"/>
      <c r="G137" s="3"/>
      <c r="H137" s="3"/>
      <c r="I137" s="3"/>
      <c r="J137" s="3"/>
      <c r="K137" s="3"/>
      <c r="L137" s="102"/>
    </row>
    <row r="138" spans="1:12" ht="15">
      <c r="A138" s="2"/>
      <c r="B138" s="3"/>
      <c r="C138" s="92"/>
      <c r="D138" s="3"/>
      <c r="E138" s="3"/>
      <c r="F138" s="3"/>
      <c r="G138" s="112" t="s">
        <v>138</v>
      </c>
      <c r="H138" s="92"/>
      <c r="I138" s="112" t="s">
        <v>139</v>
      </c>
      <c r="J138" s="92"/>
      <c r="K138" s="112" t="s">
        <v>21</v>
      </c>
      <c r="L138" s="102"/>
    </row>
    <row r="139" spans="1:12" ht="15">
      <c r="A139" s="2"/>
      <c r="B139" s="3"/>
      <c r="C139" s="92"/>
      <c r="D139" s="3"/>
      <c r="E139" s="3"/>
      <c r="F139" s="3"/>
      <c r="G139" s="121" t="s">
        <v>171</v>
      </c>
      <c r="H139" s="115"/>
      <c r="I139" s="121"/>
      <c r="J139" s="115"/>
      <c r="K139" s="121"/>
      <c r="L139" s="102"/>
    </row>
    <row r="140" spans="1:12" ht="15">
      <c r="A140" s="2"/>
      <c r="B140" s="3"/>
      <c r="C140" s="92"/>
      <c r="D140" s="3" t="s">
        <v>140</v>
      </c>
      <c r="E140" s="3"/>
      <c r="F140" s="3"/>
      <c r="G140" s="3">
        <v>127</v>
      </c>
      <c r="H140" s="3"/>
      <c r="I140" s="3">
        <v>152</v>
      </c>
      <c r="J140" s="3"/>
      <c r="K140" s="3">
        <f>SUM(G140:I140)</f>
        <v>279</v>
      </c>
      <c r="L140" s="103"/>
    </row>
    <row r="141" spans="1:12" ht="15">
      <c r="A141" s="2"/>
      <c r="B141" s="3"/>
      <c r="C141" s="92"/>
      <c r="D141" s="3" t="s">
        <v>141</v>
      </c>
      <c r="E141" s="3"/>
      <c r="F141" s="3"/>
      <c r="G141" s="3">
        <v>38</v>
      </c>
      <c r="H141" s="3"/>
      <c r="I141" s="3">
        <v>125</v>
      </c>
      <c r="J141" s="3"/>
      <c r="K141" s="3">
        <f>SUM(G141:I141)</f>
        <v>163</v>
      </c>
      <c r="L141" s="103"/>
    </row>
    <row r="142" spans="1:12" ht="15">
      <c r="A142" s="2"/>
      <c r="B142" s="3"/>
      <c r="C142" s="92"/>
      <c r="D142" s="3" t="s">
        <v>142</v>
      </c>
      <c r="E142" s="3"/>
      <c r="F142" s="3"/>
      <c r="G142" s="3">
        <v>433</v>
      </c>
      <c r="H142" s="3"/>
      <c r="I142" s="54">
        <v>0</v>
      </c>
      <c r="J142" s="3"/>
      <c r="K142" s="3">
        <f>SUM(G142:I142)</f>
        <v>433</v>
      </c>
      <c r="L142" s="103"/>
    </row>
    <row r="143" spans="1:12" ht="15.75" thickBot="1">
      <c r="A143" s="2"/>
      <c r="B143" s="3"/>
      <c r="C143" s="92"/>
      <c r="D143" s="3"/>
      <c r="E143" s="3"/>
      <c r="F143" s="3"/>
      <c r="G143" s="122">
        <f>SUM(G140:G142)</f>
        <v>598</v>
      </c>
      <c r="H143" s="3"/>
      <c r="I143" s="122">
        <f>SUM(I140:I142)</f>
        <v>277</v>
      </c>
      <c r="J143" s="3"/>
      <c r="K143" s="122">
        <f>SUM(K140:K142)</f>
        <v>875</v>
      </c>
      <c r="L143" s="103"/>
    </row>
    <row r="144" spans="1:12" ht="15.75" thickTop="1">
      <c r="A144" s="2"/>
      <c r="B144" s="3"/>
      <c r="C144" s="92"/>
      <c r="D144" s="3"/>
      <c r="E144" s="3"/>
      <c r="F144" s="3"/>
      <c r="G144" s="113"/>
      <c r="H144" s="92"/>
      <c r="I144" s="113"/>
      <c r="J144" s="92"/>
      <c r="K144" s="113"/>
      <c r="L144" s="103"/>
    </row>
    <row r="145" spans="1:12" ht="15">
      <c r="A145" s="2"/>
      <c r="B145" s="3"/>
      <c r="C145" s="92"/>
      <c r="D145" s="3"/>
      <c r="E145" s="3"/>
      <c r="F145" s="3"/>
      <c r="G145" s="113"/>
      <c r="H145" s="92"/>
      <c r="I145" s="113"/>
      <c r="J145" s="92"/>
      <c r="K145" s="113"/>
      <c r="L145" s="103"/>
    </row>
    <row r="146" spans="1:12" ht="15">
      <c r="A146" s="2"/>
      <c r="B146" s="3"/>
      <c r="C146" s="92"/>
      <c r="D146" s="3"/>
      <c r="E146" s="3"/>
      <c r="F146" s="3"/>
      <c r="G146" s="113"/>
      <c r="H146" s="92"/>
      <c r="I146" s="113"/>
      <c r="J146" s="92"/>
      <c r="K146" s="113"/>
      <c r="L146" s="103"/>
    </row>
    <row r="147" spans="1:12" ht="15">
      <c r="A147" s="2"/>
      <c r="B147" s="3"/>
      <c r="C147" s="92"/>
      <c r="D147" s="3"/>
      <c r="E147" s="3"/>
      <c r="F147" s="3"/>
      <c r="G147" s="113"/>
      <c r="H147" s="92"/>
      <c r="I147" s="113"/>
      <c r="J147" s="92"/>
      <c r="K147" s="113"/>
      <c r="L147" s="103"/>
    </row>
    <row r="148" spans="1:12" ht="15">
      <c r="A148" s="2"/>
      <c r="B148" s="3"/>
      <c r="C148" s="92"/>
      <c r="D148" s="3"/>
      <c r="E148" s="3"/>
      <c r="F148" s="3"/>
      <c r="G148" s="113"/>
      <c r="H148" s="92"/>
      <c r="I148" s="113"/>
      <c r="J148" s="92"/>
      <c r="K148" s="113"/>
      <c r="L148" s="103"/>
    </row>
    <row r="149" spans="1:12" ht="15">
      <c r="A149" s="2"/>
      <c r="B149" s="3"/>
      <c r="C149" s="92"/>
      <c r="D149" s="3"/>
      <c r="E149" s="3"/>
      <c r="F149" s="3"/>
      <c r="G149" s="113"/>
      <c r="H149" s="92"/>
      <c r="I149" s="113"/>
      <c r="J149" s="92"/>
      <c r="K149" s="113"/>
      <c r="L149" s="103"/>
    </row>
    <row r="150" spans="1:12" ht="15">
      <c r="A150" s="2"/>
      <c r="B150" s="3"/>
      <c r="C150" s="92"/>
      <c r="D150" s="3"/>
      <c r="E150" s="3"/>
      <c r="F150" s="3"/>
      <c r="G150" s="113"/>
      <c r="H150" s="92"/>
      <c r="I150" s="113"/>
      <c r="J150" s="92"/>
      <c r="K150" s="113"/>
      <c r="L150" s="103"/>
    </row>
    <row r="151" spans="1:12" ht="15">
      <c r="A151" s="2" t="s">
        <v>59</v>
      </c>
      <c r="B151" s="3"/>
      <c r="C151" s="91" t="s">
        <v>143</v>
      </c>
      <c r="D151" s="3"/>
      <c r="E151" s="3"/>
      <c r="F151" s="3"/>
      <c r="G151" s="92"/>
      <c r="H151" s="92"/>
      <c r="I151" s="92"/>
      <c r="J151" s="92"/>
      <c r="K151" s="92"/>
      <c r="L151" s="103"/>
    </row>
    <row r="152" spans="1:12" ht="15">
      <c r="A152" s="2"/>
      <c r="B152" s="3"/>
      <c r="C152" s="92"/>
      <c r="D152" s="3"/>
      <c r="E152" s="3"/>
      <c r="F152" s="3"/>
      <c r="G152" s="92"/>
      <c r="H152" s="92"/>
      <c r="I152" s="92"/>
      <c r="J152" s="92"/>
      <c r="K152" s="92"/>
      <c r="L152" s="103"/>
    </row>
    <row r="153" spans="1:12" ht="15">
      <c r="A153" s="2"/>
      <c r="B153" s="3"/>
      <c r="C153" s="92" t="s">
        <v>144</v>
      </c>
      <c r="D153" s="3"/>
      <c r="E153" s="3"/>
      <c r="F153" s="3"/>
      <c r="G153" s="92"/>
      <c r="H153" s="92"/>
      <c r="I153" s="92"/>
      <c r="J153" s="92"/>
      <c r="K153" s="92"/>
      <c r="L153" s="103"/>
    </row>
    <row r="154" spans="1:12" ht="15">
      <c r="A154" s="2"/>
      <c r="B154" s="3"/>
      <c r="C154" s="92"/>
      <c r="D154" s="3"/>
      <c r="E154" s="3"/>
      <c r="F154" s="3"/>
      <c r="G154" s="92"/>
      <c r="H154" s="92"/>
      <c r="I154" s="92"/>
      <c r="J154" s="92"/>
      <c r="K154" s="92"/>
      <c r="L154" s="103"/>
    </row>
    <row r="155" spans="1:12" ht="15">
      <c r="A155" s="2"/>
      <c r="B155" s="3"/>
      <c r="C155" s="92"/>
      <c r="D155" s="3"/>
      <c r="E155" s="3"/>
      <c r="F155" s="3"/>
      <c r="G155" s="92"/>
      <c r="H155" s="92"/>
      <c r="I155" s="92"/>
      <c r="J155" s="92"/>
      <c r="K155" s="92"/>
      <c r="L155" s="103"/>
    </row>
    <row r="156" spans="1:12" ht="15">
      <c r="A156" s="2"/>
      <c r="B156" s="3"/>
      <c r="C156" s="92"/>
      <c r="D156" s="3"/>
      <c r="E156" s="3"/>
      <c r="F156" s="3"/>
      <c r="G156" s="92"/>
      <c r="H156" s="92"/>
      <c r="I156" s="92"/>
      <c r="J156" s="92"/>
      <c r="K156" s="92"/>
      <c r="L156" s="103"/>
    </row>
    <row r="157" spans="1:12" ht="15">
      <c r="A157" s="2"/>
      <c r="B157" s="3"/>
      <c r="C157" s="92"/>
      <c r="D157" s="3"/>
      <c r="E157" s="3"/>
      <c r="F157" s="3"/>
      <c r="G157" s="92"/>
      <c r="H157" s="92"/>
      <c r="I157" s="92"/>
      <c r="J157" s="92"/>
      <c r="K157" s="92"/>
      <c r="L157" s="103"/>
    </row>
    <row r="158" spans="1:12" ht="15">
      <c r="A158" s="2" t="s">
        <v>60</v>
      </c>
      <c r="B158" s="3"/>
      <c r="C158" s="96" t="s">
        <v>184</v>
      </c>
      <c r="D158" s="3"/>
      <c r="E158" s="3"/>
      <c r="F158" s="3"/>
      <c r="G158" s="92"/>
      <c r="H158" s="92"/>
      <c r="I158" s="92"/>
      <c r="J158" s="92"/>
      <c r="K158" s="92"/>
      <c r="L158" s="103"/>
    </row>
    <row r="159" spans="1:12" ht="15">
      <c r="A159" s="2"/>
      <c r="B159" s="3"/>
      <c r="C159" s="92"/>
      <c r="D159" s="3"/>
      <c r="E159" s="3"/>
      <c r="F159" s="3"/>
      <c r="G159" s="92"/>
      <c r="H159" s="92"/>
      <c r="I159" s="92"/>
      <c r="J159" s="92"/>
      <c r="K159" s="92"/>
      <c r="L159" s="103"/>
    </row>
    <row r="160" spans="1:12" ht="15">
      <c r="A160" s="2"/>
      <c r="B160" s="3"/>
      <c r="C160" s="92"/>
      <c r="D160" s="3"/>
      <c r="E160" s="3"/>
      <c r="F160" s="3"/>
      <c r="G160" s="92"/>
      <c r="H160" s="92"/>
      <c r="I160" s="92"/>
      <c r="J160" s="92"/>
      <c r="K160" s="92"/>
      <c r="L160" s="103"/>
    </row>
    <row r="161" spans="1:12" ht="15">
      <c r="A161" s="2"/>
      <c r="B161" s="3"/>
      <c r="C161" s="92"/>
      <c r="D161" s="3"/>
      <c r="E161" s="3"/>
      <c r="F161" s="3"/>
      <c r="G161" s="92"/>
      <c r="H161" s="92"/>
      <c r="I161" s="92"/>
      <c r="J161" s="92"/>
      <c r="K161" s="92"/>
      <c r="L161" s="103"/>
    </row>
    <row r="162" spans="1:12" ht="15">
      <c r="A162" s="2"/>
      <c r="B162" s="3"/>
      <c r="C162" s="92"/>
      <c r="D162" s="3"/>
      <c r="E162" s="3"/>
      <c r="F162" s="3"/>
      <c r="G162" s="92"/>
      <c r="H162" s="92"/>
      <c r="I162" s="92"/>
      <c r="J162" s="92"/>
      <c r="K162" s="92"/>
      <c r="L162" s="103"/>
    </row>
    <row r="163" spans="1:12" ht="15">
      <c r="A163" s="2"/>
      <c r="B163" s="3"/>
      <c r="C163" s="92"/>
      <c r="D163" s="3"/>
      <c r="E163" s="3"/>
      <c r="F163" s="3"/>
      <c r="G163" s="92"/>
      <c r="H163" s="92"/>
      <c r="I163" s="92"/>
      <c r="J163" s="92"/>
      <c r="K163" s="92"/>
      <c r="L163" s="103"/>
    </row>
    <row r="164" spans="1:12" ht="15">
      <c r="A164" s="2"/>
      <c r="B164" s="3"/>
      <c r="C164" s="92" t="s">
        <v>185</v>
      </c>
      <c r="D164" s="3" t="s">
        <v>186</v>
      </c>
      <c r="E164" s="3"/>
      <c r="F164" s="3"/>
      <c r="G164" s="92"/>
      <c r="H164" s="92"/>
      <c r="I164" s="92"/>
      <c r="J164" s="92"/>
      <c r="K164" s="92"/>
      <c r="L164" s="103"/>
    </row>
    <row r="165" spans="1:12" ht="15">
      <c r="A165" s="2"/>
      <c r="B165" s="3"/>
      <c r="C165" s="92"/>
      <c r="D165" s="3" t="s">
        <v>187</v>
      </c>
      <c r="E165" s="3"/>
      <c r="F165" s="3"/>
      <c r="G165" s="92"/>
      <c r="H165" s="92"/>
      <c r="I165" s="92"/>
      <c r="J165" s="92"/>
      <c r="K165" s="92"/>
      <c r="L165" s="103"/>
    </row>
    <row r="166" spans="1:12" ht="15">
      <c r="A166" s="2"/>
      <c r="B166" s="3"/>
      <c r="C166" s="92"/>
      <c r="D166" s="3"/>
      <c r="E166" s="3"/>
      <c r="F166" s="3"/>
      <c r="G166" s="92"/>
      <c r="H166" s="92"/>
      <c r="I166" s="92"/>
      <c r="J166" s="92"/>
      <c r="K166" s="92"/>
      <c r="L166" s="103"/>
    </row>
    <row r="167" spans="1:12" ht="15">
      <c r="A167" s="2"/>
      <c r="B167" s="3"/>
      <c r="C167" s="92"/>
      <c r="D167" s="3"/>
      <c r="E167" s="3"/>
      <c r="F167" s="3"/>
      <c r="G167" s="92"/>
      <c r="H167" s="92"/>
      <c r="I167" s="92"/>
      <c r="J167" s="92"/>
      <c r="K167" s="92"/>
      <c r="L167" s="103"/>
    </row>
    <row r="168" spans="1:12" ht="15">
      <c r="A168" s="2"/>
      <c r="B168" s="3"/>
      <c r="C168" s="92"/>
      <c r="D168" s="3"/>
      <c r="E168" s="3"/>
      <c r="F168" s="3"/>
      <c r="G168" s="92"/>
      <c r="H168" s="92"/>
      <c r="I168" s="92"/>
      <c r="J168" s="92"/>
      <c r="K168" s="92"/>
      <c r="L168" s="103"/>
    </row>
    <row r="169" spans="1:12" ht="15">
      <c r="A169" s="2"/>
      <c r="B169" s="3"/>
      <c r="C169" s="92"/>
      <c r="D169" s="3"/>
      <c r="E169" s="3"/>
      <c r="F169" s="3"/>
      <c r="G169" s="92"/>
      <c r="H169" s="92"/>
      <c r="I169" s="92"/>
      <c r="J169" s="92"/>
      <c r="K169" s="92"/>
      <c r="L169" s="103"/>
    </row>
    <row r="170" spans="1:12" ht="15">
      <c r="A170" s="2"/>
      <c r="B170" s="3"/>
      <c r="C170" s="92" t="s">
        <v>188</v>
      </c>
      <c r="D170" s="3" t="s">
        <v>189</v>
      </c>
      <c r="E170" s="3"/>
      <c r="F170" s="3"/>
      <c r="G170" s="92"/>
      <c r="H170" s="92"/>
      <c r="I170" s="92"/>
      <c r="J170" s="92"/>
      <c r="K170" s="92"/>
      <c r="L170" s="103"/>
    </row>
    <row r="171" spans="1:12" ht="15">
      <c r="A171" s="2"/>
      <c r="B171" s="3"/>
      <c r="C171" s="92"/>
      <c r="D171" s="3" t="s">
        <v>190</v>
      </c>
      <c r="E171" s="3"/>
      <c r="F171" s="3"/>
      <c r="G171" s="92"/>
      <c r="H171" s="92"/>
      <c r="I171" s="92"/>
      <c r="J171" s="92"/>
      <c r="K171" s="92"/>
      <c r="L171" s="103"/>
    </row>
    <row r="172" spans="1:12" ht="15">
      <c r="A172" s="2"/>
      <c r="B172" s="3"/>
      <c r="C172" s="92"/>
      <c r="D172" s="3" t="s">
        <v>263</v>
      </c>
      <c r="E172" s="3"/>
      <c r="F172" s="3"/>
      <c r="G172" s="92"/>
      <c r="H172" s="92"/>
      <c r="I172" s="92"/>
      <c r="J172" s="92"/>
      <c r="K172" s="92"/>
      <c r="L172" s="103"/>
    </row>
    <row r="173" spans="1:12" ht="15">
      <c r="A173" s="2"/>
      <c r="B173" s="3"/>
      <c r="C173" s="92"/>
      <c r="D173" s="3" t="s">
        <v>264</v>
      </c>
      <c r="E173" s="3"/>
      <c r="F173" s="3"/>
      <c r="G173" s="92"/>
      <c r="H173" s="92"/>
      <c r="I173" s="92"/>
      <c r="J173" s="92"/>
      <c r="K173" s="92"/>
      <c r="L173" s="103"/>
    </row>
    <row r="174" spans="1:12" ht="15">
      <c r="A174" s="2"/>
      <c r="B174" s="3"/>
      <c r="C174" s="92"/>
      <c r="D174" s="3"/>
      <c r="E174" s="3"/>
      <c r="F174" s="3"/>
      <c r="G174" s="92"/>
      <c r="H174" s="92"/>
      <c r="I174" s="92"/>
      <c r="J174" s="92"/>
      <c r="K174" s="92"/>
      <c r="L174" s="103"/>
    </row>
    <row r="175" spans="1:12" ht="15">
      <c r="A175" s="2"/>
      <c r="B175" s="3"/>
      <c r="C175" s="92"/>
      <c r="D175" s="3"/>
      <c r="E175" s="3"/>
      <c r="F175" s="3"/>
      <c r="G175" s="92"/>
      <c r="H175" s="92"/>
      <c r="I175" s="92"/>
      <c r="J175" s="92"/>
      <c r="K175" s="92"/>
      <c r="L175" s="103"/>
    </row>
    <row r="176" spans="1:12" ht="15">
      <c r="A176" s="2"/>
      <c r="B176" s="3"/>
      <c r="C176" s="92"/>
      <c r="D176" s="3"/>
      <c r="E176" s="3"/>
      <c r="F176" s="3"/>
      <c r="G176" s="92"/>
      <c r="H176" s="92"/>
      <c r="I176" s="92"/>
      <c r="J176" s="92"/>
      <c r="K176" s="92"/>
      <c r="L176" s="103"/>
    </row>
    <row r="177" spans="1:12" ht="15">
      <c r="A177" s="2"/>
      <c r="B177" s="3"/>
      <c r="C177" s="92"/>
      <c r="D177" s="3"/>
      <c r="E177" s="3"/>
      <c r="F177" s="3"/>
      <c r="G177" s="92"/>
      <c r="H177" s="92"/>
      <c r="I177" s="92"/>
      <c r="J177" s="92"/>
      <c r="K177" s="92"/>
      <c r="L177" s="103"/>
    </row>
    <row r="178" spans="1:12" ht="15">
      <c r="A178" s="2"/>
      <c r="B178" s="3"/>
      <c r="C178" s="92"/>
      <c r="D178" s="3"/>
      <c r="E178" s="3"/>
      <c r="F178" s="3"/>
      <c r="G178" s="92"/>
      <c r="H178" s="92"/>
      <c r="I178" s="92"/>
      <c r="J178" s="92"/>
      <c r="K178" s="92"/>
      <c r="L178" s="103"/>
    </row>
    <row r="179" spans="1:12" ht="15">
      <c r="A179" s="2"/>
      <c r="B179" s="3"/>
      <c r="C179" s="92"/>
      <c r="D179" s="3"/>
      <c r="E179" s="3"/>
      <c r="F179" s="3"/>
      <c r="G179" s="92"/>
      <c r="H179" s="92"/>
      <c r="I179" s="92"/>
      <c r="J179" s="92"/>
      <c r="K179" s="92"/>
      <c r="L179" s="103"/>
    </row>
    <row r="180" spans="1:12" ht="15">
      <c r="A180" s="2"/>
      <c r="B180" s="3"/>
      <c r="C180" s="92"/>
      <c r="D180" s="3"/>
      <c r="E180" s="3"/>
      <c r="F180" s="3"/>
      <c r="G180" s="92"/>
      <c r="H180" s="92"/>
      <c r="I180" s="92"/>
      <c r="J180" s="92"/>
      <c r="K180" s="92"/>
      <c r="L180" s="103"/>
    </row>
    <row r="181" spans="1:12" ht="15">
      <c r="A181" s="2"/>
      <c r="B181" s="3"/>
      <c r="C181" s="92"/>
      <c r="D181" s="3"/>
      <c r="E181" s="3"/>
      <c r="F181" s="3"/>
      <c r="G181" s="92"/>
      <c r="H181" s="92"/>
      <c r="I181" s="92"/>
      <c r="J181" s="92"/>
      <c r="K181" s="92"/>
      <c r="L181" s="103"/>
    </row>
    <row r="182" spans="1:12" ht="15">
      <c r="A182" s="2"/>
      <c r="B182" s="3"/>
      <c r="C182" s="92"/>
      <c r="D182" s="3"/>
      <c r="E182" s="3"/>
      <c r="F182" s="3"/>
      <c r="G182" s="92"/>
      <c r="H182" s="92"/>
      <c r="I182" s="92"/>
      <c r="J182" s="92"/>
      <c r="K182" s="92"/>
      <c r="L182" s="103"/>
    </row>
    <row r="183" spans="1:12" ht="15">
      <c r="A183" s="2"/>
      <c r="B183" s="3"/>
      <c r="C183" s="92"/>
      <c r="D183" s="3"/>
      <c r="E183" s="3"/>
      <c r="F183" s="3"/>
      <c r="G183" s="92"/>
      <c r="H183" s="92"/>
      <c r="I183" s="92"/>
      <c r="J183" s="92"/>
      <c r="K183" s="92"/>
      <c r="L183" s="103"/>
    </row>
    <row r="184" spans="1:12" ht="15">
      <c r="A184" s="2"/>
      <c r="B184" s="3"/>
      <c r="C184" s="92"/>
      <c r="D184" s="3"/>
      <c r="E184" s="3"/>
      <c r="F184" s="3"/>
      <c r="G184" s="92"/>
      <c r="H184" s="92"/>
      <c r="I184" s="92"/>
      <c r="J184" s="92"/>
      <c r="K184" s="92"/>
      <c r="L184" s="103"/>
    </row>
    <row r="185" spans="1:12" ht="15">
      <c r="A185" s="2"/>
      <c r="B185" s="3"/>
      <c r="C185" s="92"/>
      <c r="D185" s="3"/>
      <c r="E185" s="3"/>
      <c r="F185" s="3"/>
      <c r="G185" s="92"/>
      <c r="H185" s="92"/>
      <c r="I185" s="92"/>
      <c r="J185" s="92"/>
      <c r="K185" s="92"/>
      <c r="L185" s="103"/>
    </row>
    <row r="186" spans="1:12" ht="15">
      <c r="A186" s="2"/>
      <c r="B186" s="3"/>
      <c r="C186" s="126" t="s">
        <v>191</v>
      </c>
      <c r="D186" s="3" t="s">
        <v>192</v>
      </c>
      <c r="E186" s="3"/>
      <c r="F186" s="3"/>
      <c r="G186" s="92"/>
      <c r="H186" s="92"/>
      <c r="I186" s="92"/>
      <c r="J186" s="92"/>
      <c r="K186" s="92"/>
      <c r="L186" s="103"/>
    </row>
    <row r="187" spans="1:12" ht="15">
      <c r="A187" s="2"/>
      <c r="B187" s="3"/>
      <c r="C187" s="92"/>
      <c r="D187" s="3" t="s">
        <v>193</v>
      </c>
      <c r="E187" s="3"/>
      <c r="F187" s="3"/>
      <c r="G187" s="92"/>
      <c r="H187" s="92"/>
      <c r="I187" s="92"/>
      <c r="J187" s="92"/>
      <c r="K187" s="92"/>
      <c r="L187" s="103"/>
    </row>
    <row r="188" spans="1:12" ht="15">
      <c r="A188" s="2"/>
      <c r="B188" s="3"/>
      <c r="C188" s="92"/>
      <c r="D188" s="3" t="s">
        <v>194</v>
      </c>
      <c r="E188" s="3"/>
      <c r="F188" s="3"/>
      <c r="G188" s="92"/>
      <c r="H188" s="92"/>
      <c r="I188" s="92"/>
      <c r="J188" s="92"/>
      <c r="K188" s="92"/>
      <c r="L188" s="103"/>
    </row>
    <row r="189" spans="1:12" ht="15">
      <c r="A189" s="2"/>
      <c r="B189" s="3"/>
      <c r="C189" s="92"/>
      <c r="D189" s="3"/>
      <c r="E189" s="3"/>
      <c r="F189" s="3"/>
      <c r="G189" s="92"/>
      <c r="H189" s="92"/>
      <c r="I189" s="92"/>
      <c r="J189" s="92"/>
      <c r="K189" s="92"/>
      <c r="L189" s="103"/>
    </row>
    <row r="190" spans="1:12" ht="15">
      <c r="A190" s="2"/>
      <c r="B190" s="3"/>
      <c r="C190" s="92"/>
      <c r="D190" s="3"/>
      <c r="E190" s="3"/>
      <c r="F190" s="3"/>
      <c r="G190" s="92"/>
      <c r="H190" s="92"/>
      <c r="I190" s="92"/>
      <c r="J190" s="92"/>
      <c r="K190" s="92"/>
      <c r="L190" s="103"/>
    </row>
    <row r="191" spans="1:12" ht="15">
      <c r="A191" s="2"/>
      <c r="B191" s="3"/>
      <c r="C191" s="92"/>
      <c r="D191" s="3"/>
      <c r="E191" s="3"/>
      <c r="F191" s="3"/>
      <c r="G191" s="92"/>
      <c r="H191" s="92"/>
      <c r="I191" s="92"/>
      <c r="J191" s="92"/>
      <c r="K191" s="92"/>
      <c r="L191" s="103"/>
    </row>
    <row r="192" spans="1:12" ht="15">
      <c r="A192" s="2"/>
      <c r="B192" s="3"/>
      <c r="C192" s="92"/>
      <c r="D192" s="3"/>
      <c r="E192" s="3"/>
      <c r="F192" s="3"/>
      <c r="G192" s="92"/>
      <c r="H192" s="92"/>
      <c r="I192" s="92"/>
      <c r="J192" s="92"/>
      <c r="K192" s="92"/>
      <c r="L192" s="103"/>
    </row>
    <row r="193" spans="1:12" ht="15">
      <c r="A193" s="2"/>
      <c r="B193" s="3"/>
      <c r="C193" s="92"/>
      <c r="D193" s="3"/>
      <c r="E193" s="3"/>
      <c r="F193" s="3"/>
      <c r="G193" s="92"/>
      <c r="H193" s="92"/>
      <c r="I193" s="92"/>
      <c r="J193" s="92"/>
      <c r="K193" s="92"/>
      <c r="L193" s="103"/>
    </row>
    <row r="194" spans="1:12" ht="15">
      <c r="A194" s="2"/>
      <c r="B194" s="3"/>
      <c r="C194" s="92"/>
      <c r="D194" s="3"/>
      <c r="E194" s="3"/>
      <c r="F194" s="3"/>
      <c r="G194" s="92"/>
      <c r="H194" s="92"/>
      <c r="I194" s="92"/>
      <c r="J194" s="92"/>
      <c r="K194" s="92"/>
      <c r="L194" s="103"/>
    </row>
    <row r="195" spans="1:12" ht="15">
      <c r="A195" s="2"/>
      <c r="B195" s="3"/>
      <c r="C195" s="92"/>
      <c r="D195" s="3"/>
      <c r="E195" s="3"/>
      <c r="F195" s="3"/>
      <c r="G195" s="92"/>
      <c r="H195" s="92"/>
      <c r="I195" s="92"/>
      <c r="J195" s="92"/>
      <c r="K195" s="92"/>
      <c r="L195" s="103"/>
    </row>
    <row r="196" spans="1:12" ht="15">
      <c r="A196" s="2" t="s">
        <v>61</v>
      </c>
      <c r="B196" s="3"/>
      <c r="C196" s="91" t="s">
        <v>151</v>
      </c>
      <c r="D196" s="3"/>
      <c r="E196" s="3"/>
      <c r="F196" s="3"/>
      <c r="G196" s="3"/>
      <c r="H196" s="3"/>
      <c r="I196" s="3"/>
      <c r="J196" s="3"/>
      <c r="K196" s="3"/>
      <c r="L196" s="3"/>
    </row>
    <row r="197" spans="1:12" ht="15">
      <c r="A197" s="2"/>
      <c r="B197" s="3"/>
      <c r="C197" s="6"/>
      <c r="D197" s="3"/>
      <c r="E197" s="3"/>
      <c r="F197" s="3"/>
      <c r="G197" s="3"/>
      <c r="H197" s="107"/>
      <c r="I197" s="3"/>
      <c r="J197" s="9"/>
      <c r="K197" s="3"/>
      <c r="L197" s="3"/>
    </row>
    <row r="198" spans="1:12" ht="15">
      <c r="A198" s="3"/>
      <c r="B198" s="6" t="s">
        <v>30</v>
      </c>
      <c r="C198" s="3"/>
      <c r="D198" s="6" t="s">
        <v>31</v>
      </c>
      <c r="E198" s="3"/>
      <c r="F198" s="3"/>
      <c r="G198" s="111"/>
      <c r="H198" s="111"/>
      <c r="I198" s="111" t="s">
        <v>279</v>
      </c>
      <c r="J198" s="111"/>
      <c r="K198" s="111"/>
      <c r="L198" s="3"/>
    </row>
    <row r="199" spans="1:12" ht="15">
      <c r="A199" s="3"/>
      <c r="B199" s="3"/>
      <c r="C199" s="3"/>
      <c r="D199" s="3"/>
      <c r="E199" s="3"/>
      <c r="F199" s="3"/>
      <c r="G199" s="104"/>
      <c r="H199" s="5"/>
      <c r="I199" s="114" t="s">
        <v>94</v>
      </c>
      <c r="J199" s="5"/>
      <c r="K199" s="104" t="s">
        <v>70</v>
      </c>
      <c r="L199" s="3"/>
    </row>
    <row r="200" spans="1:12" ht="15">
      <c r="A200" s="3"/>
      <c r="B200" s="3"/>
      <c r="C200" s="3" t="s">
        <v>22</v>
      </c>
      <c r="D200" s="3"/>
      <c r="E200" s="3" t="s">
        <v>35</v>
      </c>
      <c r="F200" s="3"/>
      <c r="G200" s="5"/>
      <c r="H200" s="5"/>
      <c r="I200" s="5">
        <v>1020</v>
      </c>
      <c r="J200" s="5"/>
      <c r="K200" s="9">
        <v>1509</v>
      </c>
      <c r="L200" s="3"/>
    </row>
    <row r="201" spans="1:12" ht="15">
      <c r="A201" s="2"/>
      <c r="B201" s="3"/>
      <c r="C201" s="3" t="s">
        <v>262</v>
      </c>
      <c r="D201" s="3"/>
      <c r="E201" s="3"/>
      <c r="F201" s="3"/>
      <c r="G201" s="3"/>
      <c r="H201" s="3"/>
      <c r="I201" s="6"/>
      <c r="J201" s="3"/>
      <c r="K201" s="3"/>
      <c r="L201" s="3"/>
    </row>
    <row r="202" spans="1:12" ht="15">
      <c r="A202" s="2"/>
      <c r="B202" s="3"/>
      <c r="C202" s="3"/>
      <c r="D202" s="3" t="s">
        <v>66</v>
      </c>
      <c r="E202" s="3"/>
      <c r="F202" s="3"/>
      <c r="G202" s="3"/>
      <c r="H202" s="3"/>
      <c r="I202" s="6"/>
      <c r="J202" s="3"/>
      <c r="K202" s="3"/>
      <c r="L202" s="3"/>
    </row>
    <row r="203" spans="1:12" ht="15">
      <c r="A203" s="2"/>
      <c r="B203" s="3"/>
      <c r="C203" s="3"/>
      <c r="D203" s="3" t="s">
        <v>68</v>
      </c>
      <c r="E203" s="3" t="s">
        <v>34</v>
      </c>
      <c r="F203" s="3"/>
      <c r="G203" s="6"/>
      <c r="H203" s="3"/>
      <c r="I203" s="6">
        <v>140000</v>
      </c>
      <c r="J203" s="3"/>
      <c r="K203" s="3">
        <v>140000</v>
      </c>
      <c r="L203" s="3"/>
    </row>
    <row r="204" spans="1:12" ht="15">
      <c r="A204" s="2"/>
      <c r="B204" s="3"/>
      <c r="C204" s="3"/>
      <c r="D204" s="3"/>
      <c r="E204" s="3"/>
      <c r="F204" s="3"/>
      <c r="G204" s="6"/>
      <c r="H204" s="3"/>
      <c r="I204" s="6"/>
      <c r="J204" s="3"/>
      <c r="K204" s="3"/>
      <c r="L204" s="3"/>
    </row>
    <row r="205" spans="1:12" ht="15">
      <c r="A205" s="2"/>
      <c r="B205" s="3"/>
      <c r="C205" s="3" t="s">
        <v>31</v>
      </c>
      <c r="D205" s="3"/>
      <c r="E205" s="24" t="s">
        <v>33</v>
      </c>
      <c r="F205" s="3"/>
      <c r="G205" s="30"/>
      <c r="H205" s="3"/>
      <c r="I205" s="30">
        <f>+I200/I203*100</f>
        <v>0.7285714285714286</v>
      </c>
      <c r="J205" s="3"/>
      <c r="K205" s="31">
        <f>+K200/K203*100</f>
        <v>1.0778571428571428</v>
      </c>
      <c r="L205" s="3"/>
    </row>
    <row r="206" spans="1:12" ht="15">
      <c r="A206" s="2"/>
      <c r="B206" s="3"/>
      <c r="C206" s="6"/>
      <c r="D206" s="3"/>
      <c r="E206" s="3"/>
      <c r="F206" s="3"/>
      <c r="G206" s="3"/>
      <c r="H206" s="3"/>
      <c r="I206" s="3"/>
      <c r="J206" s="3"/>
      <c r="K206" s="3"/>
      <c r="L206" s="3"/>
    </row>
    <row r="207" spans="1:12" ht="15">
      <c r="A207" s="2"/>
      <c r="B207" s="6" t="s">
        <v>2</v>
      </c>
      <c r="C207" s="6"/>
      <c r="D207" s="6" t="s">
        <v>32</v>
      </c>
      <c r="E207" s="3"/>
      <c r="F207" s="3"/>
      <c r="G207" s="3"/>
      <c r="H207" s="3"/>
      <c r="I207" s="115" t="s">
        <v>153</v>
      </c>
      <c r="J207" s="115"/>
      <c r="K207" s="115"/>
      <c r="L207" s="3"/>
    </row>
    <row r="208" spans="1:12" ht="15" hidden="1">
      <c r="A208" s="2"/>
      <c r="B208" s="3"/>
      <c r="C208" s="6"/>
      <c r="D208" s="3"/>
      <c r="E208" s="3"/>
      <c r="F208" s="3"/>
      <c r="G208" s="3"/>
      <c r="H208" s="3"/>
      <c r="I208" s="3"/>
      <c r="J208" s="3"/>
      <c r="K208" s="3"/>
      <c r="L208" s="3"/>
    </row>
    <row r="209" spans="1:12" ht="15" hidden="1">
      <c r="A209" s="2"/>
      <c r="B209" s="3"/>
      <c r="C209" s="3" t="s">
        <v>22</v>
      </c>
      <c r="D209" s="3"/>
      <c r="E209" s="3" t="s">
        <v>35</v>
      </c>
      <c r="F209" s="3"/>
      <c r="G209" s="6"/>
      <c r="H209" s="3"/>
      <c r="I209" s="3"/>
      <c r="J209" s="3"/>
      <c r="K209" s="3"/>
      <c r="L209" s="3"/>
    </row>
    <row r="210" spans="1:12" ht="15" hidden="1">
      <c r="A210" s="2"/>
      <c r="B210" s="3"/>
      <c r="C210" s="3" t="s">
        <v>67</v>
      </c>
      <c r="D210" s="3"/>
      <c r="E210" s="3"/>
      <c r="F210" s="3"/>
      <c r="G210" s="3"/>
      <c r="H210" s="3"/>
      <c r="I210" s="3"/>
      <c r="J210" s="3"/>
      <c r="K210" s="3"/>
      <c r="L210" s="3"/>
    </row>
    <row r="211" spans="1:12" ht="15" hidden="1">
      <c r="A211" s="2"/>
      <c r="B211" s="3"/>
      <c r="C211" s="3"/>
      <c r="D211" s="3" t="s">
        <v>66</v>
      </c>
      <c r="E211" s="3"/>
      <c r="F211" s="3"/>
      <c r="G211" s="3"/>
      <c r="H211" s="3"/>
      <c r="I211" s="3"/>
      <c r="J211" s="3"/>
      <c r="K211" s="3"/>
      <c r="L211" s="3"/>
    </row>
    <row r="212" spans="1:12" ht="15" hidden="1">
      <c r="A212" s="2"/>
      <c r="B212" s="3"/>
      <c r="C212" s="3"/>
      <c r="D212" s="3" t="s">
        <v>68</v>
      </c>
      <c r="E212" s="3" t="s">
        <v>34</v>
      </c>
      <c r="F212" s="3"/>
      <c r="G212" s="6"/>
      <c r="H212" s="3"/>
      <c r="I212" s="3"/>
      <c r="J212" s="3"/>
      <c r="K212" s="3"/>
      <c r="L212" s="3"/>
    </row>
    <row r="213" spans="1:12" ht="15" hidden="1">
      <c r="A213" s="2"/>
      <c r="B213" s="3"/>
      <c r="C213" s="3" t="s">
        <v>37</v>
      </c>
      <c r="D213" s="3"/>
      <c r="E213" s="3" t="s">
        <v>34</v>
      </c>
      <c r="F213" s="3"/>
      <c r="G213" s="18"/>
      <c r="H213" s="3"/>
      <c r="I213" s="3"/>
      <c r="J213" s="3"/>
      <c r="K213" s="3"/>
      <c r="L213" s="3"/>
    </row>
    <row r="214" spans="1:12" ht="15" hidden="1">
      <c r="A214" s="2"/>
      <c r="B214" s="3"/>
      <c r="C214" s="3" t="s">
        <v>67</v>
      </c>
      <c r="D214" s="3"/>
      <c r="E214" s="3"/>
      <c r="F214" s="3"/>
      <c r="G214" s="6"/>
      <c r="H214" s="3"/>
      <c r="I214" s="3"/>
      <c r="J214" s="3"/>
      <c r="K214" s="108"/>
      <c r="L214" s="3"/>
    </row>
    <row r="215" spans="1:12" ht="15" hidden="1">
      <c r="A215" s="2"/>
      <c r="B215" s="3"/>
      <c r="C215" s="3"/>
      <c r="D215" s="3" t="s">
        <v>69</v>
      </c>
      <c r="E215" s="3"/>
      <c r="F215" s="3"/>
      <c r="G215" s="6"/>
      <c r="H215" s="3"/>
      <c r="I215" s="3"/>
      <c r="J215" s="3"/>
      <c r="K215" s="16"/>
      <c r="L215" s="3"/>
    </row>
    <row r="216" spans="1:12" ht="15.75" hidden="1" thickBot="1">
      <c r="A216" s="2"/>
      <c r="B216" s="3"/>
      <c r="C216" s="3"/>
      <c r="D216" s="3" t="s">
        <v>68</v>
      </c>
      <c r="E216" s="3" t="s">
        <v>34</v>
      </c>
      <c r="F216" s="3"/>
      <c r="G216" s="105"/>
      <c r="H216" s="3"/>
      <c r="I216" s="3"/>
      <c r="J216" s="3"/>
      <c r="K216" s="106"/>
      <c r="L216" s="3"/>
    </row>
    <row r="217" spans="1:12" ht="15" hidden="1">
      <c r="A217" s="2"/>
      <c r="B217" s="3"/>
      <c r="C217" s="3"/>
      <c r="D217" s="3"/>
      <c r="E217" s="3"/>
      <c r="F217" s="3"/>
      <c r="G217" s="12"/>
      <c r="H217" s="3"/>
      <c r="I217" s="3"/>
      <c r="J217" s="3"/>
      <c r="K217" s="16"/>
      <c r="L217" s="3"/>
    </row>
    <row r="218" spans="1:12" ht="15" hidden="1">
      <c r="A218" s="2"/>
      <c r="B218" s="3"/>
      <c r="C218" s="3" t="s">
        <v>32</v>
      </c>
      <c r="D218" s="3"/>
      <c r="E218" s="24" t="s">
        <v>33</v>
      </c>
      <c r="F218" s="3"/>
      <c r="G218" s="30"/>
      <c r="H218" s="3"/>
      <c r="I218" s="3"/>
      <c r="J218" s="3"/>
      <c r="K218" s="31"/>
      <c r="L218" s="3"/>
    </row>
    <row r="219" spans="1:12" ht="15" hidden="1">
      <c r="A219" s="2"/>
      <c r="B219" s="3"/>
      <c r="C219" s="3"/>
      <c r="D219" s="3"/>
      <c r="E219" s="3"/>
      <c r="F219" s="3"/>
      <c r="G219" s="3"/>
      <c r="H219" s="3"/>
      <c r="I219" s="3"/>
      <c r="J219" s="3"/>
      <c r="K219" s="3"/>
      <c r="L219" s="3"/>
    </row>
    <row r="220" spans="1:12" ht="15">
      <c r="A220" s="2"/>
      <c r="B220" s="3"/>
      <c r="C220" s="3"/>
      <c r="D220" s="3"/>
      <c r="E220" s="3"/>
      <c r="F220" s="3"/>
      <c r="G220" s="3"/>
      <c r="H220" s="3"/>
      <c r="I220" s="3"/>
      <c r="J220" s="3"/>
      <c r="K220" s="3"/>
      <c r="L220" s="3"/>
    </row>
    <row r="221" spans="1:12" ht="15">
      <c r="A221" s="2" t="s">
        <v>62</v>
      </c>
      <c r="B221" s="3"/>
      <c r="C221" s="91" t="s">
        <v>182</v>
      </c>
      <c r="D221" s="3"/>
      <c r="E221" s="3"/>
      <c r="F221" s="3"/>
      <c r="G221" s="3"/>
      <c r="H221" s="3"/>
      <c r="I221" s="3"/>
      <c r="J221" s="3"/>
      <c r="K221" s="3"/>
      <c r="L221" s="103"/>
    </row>
    <row r="222" spans="1:12" ht="15">
      <c r="A222" s="2"/>
      <c r="B222" s="3"/>
      <c r="C222" s="92"/>
      <c r="D222" s="3"/>
      <c r="E222" s="3"/>
      <c r="F222" s="3"/>
      <c r="G222" s="3"/>
      <c r="H222" s="3"/>
      <c r="I222" s="3"/>
      <c r="J222" s="3"/>
      <c r="K222" s="3"/>
      <c r="L222" s="103"/>
    </row>
    <row r="223" spans="1:12" ht="15">
      <c r="A223" s="2"/>
      <c r="B223" s="3"/>
      <c r="C223" s="92" t="s">
        <v>183</v>
      </c>
      <c r="D223" s="3"/>
      <c r="E223" s="3"/>
      <c r="F223" s="3"/>
      <c r="G223" s="3"/>
      <c r="H223" s="3"/>
      <c r="I223" s="3"/>
      <c r="J223" s="3"/>
      <c r="K223" s="3"/>
      <c r="L223" s="103"/>
    </row>
    <row r="224" spans="1:12" ht="15">
      <c r="A224" s="2"/>
      <c r="B224" s="3"/>
      <c r="C224" s="92"/>
      <c r="D224" s="3"/>
      <c r="E224" s="3"/>
      <c r="F224" s="3"/>
      <c r="G224" s="3"/>
      <c r="H224" s="3"/>
      <c r="I224" s="3"/>
      <c r="J224" s="3"/>
      <c r="K224" s="3"/>
      <c r="L224" s="3"/>
    </row>
    <row r="225" spans="1:12" ht="15">
      <c r="A225" s="2" t="s">
        <v>277</v>
      </c>
      <c r="B225" s="3"/>
      <c r="C225" s="91" t="s">
        <v>278</v>
      </c>
      <c r="D225" s="3"/>
      <c r="E225" s="3"/>
      <c r="F225" s="3"/>
      <c r="G225" s="3"/>
      <c r="H225" s="3"/>
      <c r="I225" s="3"/>
      <c r="J225" s="3"/>
      <c r="K225" s="3"/>
      <c r="L225" s="103"/>
    </row>
    <row r="226" spans="1:12" ht="15">
      <c r="A226" s="2"/>
      <c r="B226" s="3"/>
      <c r="C226" s="92"/>
      <c r="D226" s="3"/>
      <c r="E226" s="3"/>
      <c r="F226" s="3"/>
      <c r="G226" s="3"/>
      <c r="H226" s="3"/>
      <c r="I226" s="3"/>
      <c r="J226" s="3"/>
      <c r="K226" s="3"/>
      <c r="L226" s="103"/>
    </row>
    <row r="227" spans="1:12" ht="15">
      <c r="A227" s="2"/>
      <c r="B227" s="3"/>
      <c r="C227" s="92" t="s">
        <v>280</v>
      </c>
      <c r="D227" s="3"/>
      <c r="E227" s="3"/>
      <c r="F227" s="3"/>
      <c r="G227" s="3"/>
      <c r="H227" s="3"/>
      <c r="I227" s="3"/>
      <c r="J227" s="3"/>
      <c r="K227" s="3"/>
      <c r="L227" s="3"/>
    </row>
    <row r="228" spans="1:12" ht="15">
      <c r="A228" s="2"/>
      <c r="B228" s="3"/>
      <c r="C228" s="92"/>
      <c r="D228" s="3"/>
      <c r="E228" s="3"/>
      <c r="F228" s="3"/>
      <c r="G228" s="3"/>
      <c r="H228" s="3"/>
      <c r="I228" s="3"/>
      <c r="J228" s="3"/>
      <c r="K228" s="3"/>
      <c r="L228" s="3"/>
    </row>
    <row r="229" spans="1:12" ht="15">
      <c r="A229" s="2"/>
      <c r="B229" s="3"/>
      <c r="C229" s="92"/>
      <c r="D229" s="162" t="s">
        <v>131</v>
      </c>
      <c r="E229" s="3"/>
      <c r="F229" s="3"/>
      <c r="G229" s="5" t="s">
        <v>125</v>
      </c>
      <c r="H229" s="3"/>
      <c r="I229" s="3"/>
      <c r="J229" s="3"/>
      <c r="K229" s="3"/>
      <c r="L229" s="3"/>
    </row>
    <row r="230" spans="1:12" ht="15">
      <c r="A230" s="2"/>
      <c r="B230" s="3"/>
      <c r="C230" s="92"/>
      <c r="D230" s="3" t="s">
        <v>132</v>
      </c>
      <c r="E230" s="3"/>
      <c r="F230" s="3"/>
      <c r="G230" s="3">
        <v>4200000</v>
      </c>
      <c r="H230" s="3"/>
      <c r="I230" s="3"/>
      <c r="J230" s="3"/>
      <c r="K230" s="3"/>
      <c r="L230" s="3"/>
    </row>
    <row r="231" spans="1:12" ht="15">
      <c r="A231" s="2"/>
      <c r="B231" s="3"/>
      <c r="C231" s="92"/>
      <c r="D231" s="3" t="s">
        <v>274</v>
      </c>
      <c r="E231" s="3"/>
      <c r="F231" s="3"/>
      <c r="G231" s="3">
        <v>5200000</v>
      </c>
      <c r="H231" s="3"/>
      <c r="I231" s="3"/>
      <c r="J231" s="3"/>
      <c r="K231" s="3"/>
      <c r="L231" s="3"/>
    </row>
    <row r="232" spans="1:12" ht="15">
      <c r="A232" s="2"/>
      <c r="B232" s="3"/>
      <c r="C232" s="92"/>
      <c r="D232" s="3" t="s">
        <v>133</v>
      </c>
      <c r="E232" s="3"/>
      <c r="F232" s="3"/>
      <c r="G232" s="3">
        <v>5000000</v>
      </c>
      <c r="H232" s="3"/>
      <c r="I232" s="3"/>
      <c r="J232" s="3"/>
      <c r="K232" s="3"/>
      <c r="L232" s="3"/>
    </row>
    <row r="233" spans="1:12" ht="15">
      <c r="A233" s="2"/>
      <c r="B233" s="3"/>
      <c r="C233" s="92"/>
      <c r="D233" s="3" t="s">
        <v>134</v>
      </c>
      <c r="E233" s="3"/>
      <c r="F233" s="3"/>
      <c r="G233" s="3">
        <v>1500000</v>
      </c>
      <c r="H233" s="3"/>
      <c r="I233" s="3"/>
      <c r="J233" s="3"/>
      <c r="K233" s="3"/>
      <c r="L233" s="3"/>
    </row>
    <row r="234" spans="1:12" ht="15">
      <c r="A234" s="2"/>
      <c r="B234" s="3"/>
      <c r="C234" s="92"/>
      <c r="D234" s="3" t="s">
        <v>281</v>
      </c>
      <c r="E234" s="3"/>
      <c r="F234" s="3"/>
      <c r="G234" s="3">
        <v>1300000</v>
      </c>
      <c r="H234" s="3"/>
      <c r="I234" s="3"/>
      <c r="J234" s="3"/>
      <c r="K234" s="3"/>
      <c r="L234" s="3"/>
    </row>
    <row r="235" spans="1:12" ht="15">
      <c r="A235" s="2"/>
      <c r="B235" s="3"/>
      <c r="C235" s="92"/>
      <c r="D235" s="3" t="s">
        <v>135</v>
      </c>
      <c r="E235" s="3"/>
      <c r="F235" s="3"/>
      <c r="G235" s="3">
        <v>800000</v>
      </c>
      <c r="H235" s="3"/>
      <c r="I235" s="3"/>
      <c r="J235" s="3"/>
      <c r="K235" s="3"/>
      <c r="L235" s="3"/>
    </row>
    <row r="236" spans="1:12" ht="3.75" customHeight="1">
      <c r="A236" s="2"/>
      <c r="B236" s="3"/>
      <c r="C236" s="92"/>
      <c r="D236" s="3"/>
      <c r="E236" s="3"/>
      <c r="F236" s="3"/>
      <c r="G236" s="22"/>
      <c r="H236" s="3"/>
      <c r="I236" s="3"/>
      <c r="J236" s="3"/>
      <c r="K236" s="3"/>
      <c r="L236" s="3"/>
    </row>
    <row r="237" spans="1:12" ht="18" customHeight="1">
      <c r="A237" s="2"/>
      <c r="B237" s="3"/>
      <c r="C237" s="92"/>
      <c r="D237" s="3"/>
      <c r="E237" s="3"/>
      <c r="F237" s="3"/>
      <c r="G237" s="3">
        <f>SUM(G230:G236)</f>
        <v>18000000</v>
      </c>
      <c r="H237" s="3"/>
      <c r="I237" s="3"/>
      <c r="J237" s="3"/>
      <c r="K237" s="3"/>
      <c r="L237" s="3"/>
    </row>
    <row r="238" spans="1:12" ht="3.75" customHeight="1" thickBot="1">
      <c r="A238" s="2"/>
      <c r="B238" s="3"/>
      <c r="C238" s="92"/>
      <c r="D238" s="3"/>
      <c r="E238" s="3"/>
      <c r="F238" s="3"/>
      <c r="G238" s="29"/>
      <c r="H238" s="3"/>
      <c r="I238" s="3"/>
      <c r="J238" s="3"/>
      <c r="K238" s="3"/>
      <c r="L238" s="3"/>
    </row>
    <row r="239" spans="1:12" ht="15.75" thickTop="1">
      <c r="A239" s="2"/>
      <c r="B239" s="3"/>
      <c r="C239" s="92"/>
      <c r="D239" s="3"/>
      <c r="E239" s="3"/>
      <c r="F239" s="3"/>
      <c r="G239" s="3"/>
      <c r="H239" s="3"/>
      <c r="I239" s="3"/>
      <c r="J239" s="3"/>
      <c r="K239" s="3"/>
      <c r="L239" s="3"/>
    </row>
    <row r="240" spans="1:12" ht="15">
      <c r="A240" s="2"/>
      <c r="B240" s="3"/>
      <c r="C240" s="3"/>
      <c r="D240" s="3"/>
      <c r="E240" s="3"/>
      <c r="F240" s="3"/>
      <c r="G240" s="3"/>
      <c r="H240" s="3"/>
      <c r="I240" s="3"/>
      <c r="J240" s="3"/>
      <c r="K240" s="3"/>
      <c r="L240" s="3"/>
    </row>
    <row r="241" spans="1:12" ht="15">
      <c r="A241" s="2"/>
      <c r="B241" s="3"/>
      <c r="C241" s="3"/>
      <c r="D241" s="3"/>
      <c r="E241" s="3"/>
      <c r="F241" s="3"/>
      <c r="G241" s="3"/>
      <c r="H241" s="3"/>
      <c r="I241" s="3"/>
      <c r="J241" s="3"/>
      <c r="K241" s="3"/>
      <c r="L241" s="3"/>
    </row>
    <row r="242" spans="1:12" ht="15">
      <c r="A242" s="1" t="s">
        <v>5</v>
      </c>
      <c r="B242" s="3"/>
      <c r="C242" s="3"/>
      <c r="D242" s="3"/>
      <c r="E242" s="3"/>
      <c r="F242" s="3"/>
      <c r="G242" s="3"/>
      <c r="H242" s="3"/>
      <c r="I242" s="3"/>
      <c r="J242" s="3"/>
      <c r="K242" s="3"/>
      <c r="L242" s="3"/>
    </row>
    <row r="243" spans="1:12" ht="15">
      <c r="A243" s="2"/>
      <c r="B243" s="3"/>
      <c r="C243" s="3"/>
      <c r="D243" s="3"/>
      <c r="E243" s="3"/>
      <c r="F243" s="3"/>
      <c r="G243" s="3"/>
      <c r="H243" s="3"/>
      <c r="I243" s="3"/>
      <c r="J243" s="3"/>
      <c r="K243" s="3"/>
      <c r="L243" s="3"/>
    </row>
    <row r="244" spans="1:12" ht="15">
      <c r="A244" s="2"/>
      <c r="B244" s="3"/>
      <c r="C244" s="3"/>
      <c r="D244" s="3"/>
      <c r="E244" s="3"/>
      <c r="F244" s="3"/>
      <c r="G244" s="3"/>
      <c r="H244" s="3"/>
      <c r="I244" s="3"/>
      <c r="J244" s="3"/>
      <c r="K244" s="3"/>
      <c r="L244" s="3"/>
    </row>
    <row r="245" spans="1:12" ht="15">
      <c r="A245" s="2"/>
      <c r="B245" s="3"/>
      <c r="C245" s="3"/>
      <c r="D245" s="3"/>
      <c r="E245" s="3"/>
      <c r="F245" s="3"/>
      <c r="G245" s="3"/>
      <c r="H245" s="3"/>
      <c r="I245" s="3"/>
      <c r="J245" s="3"/>
      <c r="K245" s="3"/>
      <c r="L245" s="3"/>
    </row>
    <row r="246" spans="1:12" ht="15">
      <c r="A246" s="2"/>
      <c r="B246" s="3"/>
      <c r="C246" s="3"/>
      <c r="D246" s="3"/>
      <c r="E246" s="3"/>
      <c r="F246" s="3"/>
      <c r="G246" s="3"/>
      <c r="H246" s="3"/>
      <c r="I246" s="3"/>
      <c r="J246" s="3"/>
      <c r="K246" s="3"/>
      <c r="L246" s="3"/>
    </row>
    <row r="247" spans="1:12" ht="15">
      <c r="A247" s="1"/>
      <c r="B247" s="3"/>
      <c r="C247" s="3"/>
      <c r="D247" s="3"/>
      <c r="E247" s="3"/>
      <c r="F247" s="3"/>
      <c r="G247" s="3"/>
      <c r="H247" s="3"/>
      <c r="I247" s="3"/>
      <c r="J247" s="3"/>
      <c r="K247" s="3"/>
      <c r="L247" s="3"/>
    </row>
    <row r="248" spans="1:12" ht="15">
      <c r="A248" s="2" t="s">
        <v>6</v>
      </c>
      <c r="B248" s="3"/>
      <c r="C248" s="3"/>
      <c r="D248" s="3"/>
      <c r="E248" s="3"/>
      <c r="F248" s="3"/>
      <c r="G248" s="3"/>
      <c r="H248" s="3"/>
      <c r="I248" s="3"/>
      <c r="J248" s="3"/>
      <c r="K248" s="3"/>
      <c r="L248" s="3"/>
    </row>
    <row r="249" spans="1:12" ht="15">
      <c r="A249" s="109" t="s">
        <v>7</v>
      </c>
      <c r="B249" s="3"/>
      <c r="C249" s="3"/>
      <c r="D249" s="3"/>
      <c r="E249" s="3"/>
      <c r="F249" s="3"/>
      <c r="G249" s="3"/>
      <c r="H249" s="3"/>
      <c r="I249" s="3"/>
      <c r="J249" s="3"/>
      <c r="K249" s="3"/>
      <c r="L249" s="3"/>
    </row>
    <row r="250" spans="1:12" ht="15">
      <c r="A250" s="109" t="s">
        <v>172</v>
      </c>
      <c r="B250" s="3"/>
      <c r="C250" s="3"/>
      <c r="D250" s="3"/>
      <c r="E250" s="3"/>
      <c r="F250" s="3"/>
      <c r="G250" s="3"/>
      <c r="H250" s="3"/>
      <c r="I250" s="3"/>
      <c r="J250" s="3"/>
      <c r="K250" s="3"/>
      <c r="L250" s="3"/>
    </row>
  </sheetData>
  <printOptions/>
  <pageMargins left="0.75" right="0.75" top="0.25" bottom="0.5" header="0.5" footer="0.25"/>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asiaEP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Lee</dc:creator>
  <cp:keywords/>
  <dc:description/>
  <cp:lastModifiedBy>Adrian Lee</cp:lastModifiedBy>
  <cp:lastPrinted>2004-01-19T10:50:07Z</cp:lastPrinted>
  <dcterms:created xsi:type="dcterms:W3CDTF">2003-10-28T01:55:15Z</dcterms:created>
  <dcterms:modified xsi:type="dcterms:W3CDTF">2004-01-06T04:29:54Z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-126141144</vt:i4>
  </property>
  <property fmtid="{D5CDD505-2E9C-101B-9397-08002B2CF9AE}" pid="3" name="_EmailSubject">
    <vt:lpwstr>Checklist for Accountant</vt:lpwstr>
  </property>
  <property fmtid="{D5CDD505-2E9C-101B-9397-08002B2CF9AE}" pid="4" name="_AuthorEmail">
    <vt:lpwstr>robeto@asiaep.com</vt:lpwstr>
  </property>
  <property fmtid="{D5CDD505-2E9C-101B-9397-08002B2CF9AE}" pid="5" name="_AuthorEmailDisplayName">
    <vt:lpwstr>Robert Lim</vt:lpwstr>
  </property>
</Properties>
</file>